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hidePivotFieldList="1" defaultThemeVersion="124226"/>
  <bookViews>
    <workbookView xWindow="0" yWindow="60" windowWidth="20490" windowHeight="7695"/>
  </bookViews>
  <sheets>
    <sheet name="PLAN_TRABAJO" sheetId="1" r:id="rId1"/>
    <sheet name="MALLA" sheetId="7" r:id="rId2"/>
    <sheet name="MODULOS" sheetId="8" r:id="rId3"/>
  </sheets>
  <definedNames>
    <definedName name="_xlnm.Print_Area" localSheetId="0">PLAN_TRABAJO!$A$1:$BC$32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44525"/>
</workbook>
</file>

<file path=xl/calcChain.xml><?xml version="1.0" encoding="utf-8"?>
<calcChain xmlns="http://schemas.openxmlformats.org/spreadsheetml/2006/main">
  <c r="Q15" i="1" l="1"/>
  <c r="AC15" i="1"/>
  <c r="Q6" i="1"/>
  <c r="AC6" i="1"/>
  <c r="AQ6" i="1"/>
  <c r="Q5" i="1"/>
  <c r="AC5" i="1"/>
  <c r="P12" i="7"/>
  <c r="L15" i="7"/>
  <c r="R17" i="7"/>
  <c r="J18" i="7"/>
  <c r="K18" i="7"/>
  <c r="C24" i="7"/>
  <c r="D24" i="7"/>
  <c r="D30" i="7"/>
  <c r="G24" i="7"/>
  <c r="H24" i="7"/>
  <c r="H30" i="7"/>
  <c r="K24" i="7"/>
  <c r="L24" i="7"/>
  <c r="A30" i="7"/>
  <c r="B30" i="7"/>
  <c r="E30" i="7"/>
  <c r="F30" i="7"/>
  <c r="I30" i="7"/>
  <c r="M30" i="7"/>
  <c r="K31" i="7"/>
  <c r="N30" i="7"/>
  <c r="O30" i="7"/>
  <c r="P30" i="7"/>
  <c r="C31" i="7"/>
  <c r="G31" i="7"/>
  <c r="G32" i="7"/>
  <c r="G30" i="7"/>
  <c r="C30" i="7"/>
  <c r="L18" i="7"/>
  <c r="L30" i="7"/>
  <c r="K30" i="7"/>
  <c r="J30" i="7"/>
  <c r="O31" i="7"/>
  <c r="O32" i="7"/>
  <c r="Q28" i="1"/>
  <c r="AC28" i="1"/>
  <c r="AQ28" i="1"/>
  <c r="BC28" i="1"/>
  <c r="Q27" i="1"/>
  <c r="AC27" i="1"/>
  <c r="AQ27" i="1"/>
  <c r="BC27" i="1"/>
  <c r="BB32" i="1"/>
  <c r="BA32" i="1"/>
  <c r="AZ32" i="1"/>
  <c r="AY32" i="1"/>
  <c r="AX32" i="1"/>
  <c r="AW32" i="1"/>
  <c r="AU32" i="1"/>
  <c r="AT32" i="1"/>
  <c r="AS32" i="1"/>
  <c r="AR32" i="1"/>
  <c r="AP32" i="1"/>
  <c r="AO32" i="1"/>
  <c r="AN32" i="1"/>
  <c r="AM32" i="1"/>
  <c r="AL32" i="1"/>
  <c r="AK32" i="1"/>
  <c r="AJ32" i="1"/>
  <c r="AI32" i="1"/>
  <c r="AH32" i="1"/>
  <c r="AG32" i="1"/>
  <c r="AB32" i="1"/>
  <c r="AA32" i="1"/>
  <c r="Z32" i="1"/>
  <c r="Y32" i="1"/>
  <c r="X32" i="1"/>
  <c r="W32" i="1"/>
  <c r="V32" i="1"/>
  <c r="U32" i="1"/>
  <c r="S32" i="1"/>
  <c r="R32" i="1"/>
  <c r="P32" i="1"/>
  <c r="O32" i="1"/>
  <c r="N32" i="1"/>
  <c r="M32" i="1"/>
  <c r="L32" i="1"/>
  <c r="K32" i="1"/>
  <c r="J32" i="1"/>
  <c r="I32" i="1"/>
  <c r="H32" i="1"/>
  <c r="G32" i="1"/>
  <c r="F32" i="1"/>
  <c r="E32" i="1"/>
  <c r="Q31" i="1"/>
  <c r="AC31" i="1"/>
  <c r="AQ31" i="1"/>
  <c r="BC31" i="1"/>
  <c r="Q30" i="1"/>
  <c r="AC30" i="1"/>
  <c r="AQ30" i="1"/>
  <c r="BC30" i="1"/>
  <c r="Q29" i="1"/>
  <c r="AC29" i="1"/>
  <c r="AQ29" i="1"/>
  <c r="BC29" i="1"/>
  <c r="Q26" i="1"/>
  <c r="AC26" i="1"/>
  <c r="R25" i="1"/>
  <c r="S25" i="1"/>
  <c r="U25" i="1"/>
  <c r="V25" i="1"/>
  <c r="W25" i="1"/>
  <c r="X25" i="1"/>
  <c r="Y25" i="1"/>
  <c r="Z25" i="1"/>
  <c r="AA25" i="1"/>
  <c r="AB25" i="1"/>
  <c r="AG25" i="1"/>
  <c r="AH25" i="1"/>
  <c r="AI25" i="1"/>
  <c r="AJ25" i="1"/>
  <c r="AK25" i="1"/>
  <c r="AL25" i="1"/>
  <c r="AM25" i="1"/>
  <c r="AN25" i="1"/>
  <c r="AO25" i="1"/>
  <c r="AP25" i="1"/>
  <c r="AR25" i="1"/>
  <c r="AS25" i="1"/>
  <c r="AT25" i="1"/>
  <c r="AU25" i="1"/>
  <c r="AW25" i="1"/>
  <c r="AX25" i="1"/>
  <c r="AY25" i="1"/>
  <c r="AZ25" i="1"/>
  <c r="BA25" i="1"/>
  <c r="BB25" i="1"/>
  <c r="H24" i="1"/>
  <c r="I24" i="1"/>
  <c r="J24" i="1"/>
  <c r="K24" i="1"/>
  <c r="L24" i="1"/>
  <c r="M24" i="1"/>
  <c r="N24" i="1"/>
  <c r="O24" i="1"/>
  <c r="P24" i="1"/>
  <c r="R24" i="1"/>
  <c r="S24" i="1"/>
  <c r="T24" i="1"/>
  <c r="U24" i="1"/>
  <c r="V24" i="1"/>
  <c r="W24" i="1"/>
  <c r="X24" i="1"/>
  <c r="Y24" i="1"/>
  <c r="Z24" i="1"/>
  <c r="AA24" i="1"/>
  <c r="AB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R24" i="1"/>
  <c r="AS24" i="1"/>
  <c r="AT24" i="1"/>
  <c r="AU24" i="1"/>
  <c r="AV24" i="1"/>
  <c r="AW24" i="1"/>
  <c r="AX24" i="1"/>
  <c r="AY24" i="1"/>
  <c r="AZ24" i="1"/>
  <c r="BA24" i="1"/>
  <c r="BB24" i="1"/>
  <c r="Q32" i="1"/>
  <c r="AC32" i="1"/>
  <c r="AQ26" i="1"/>
  <c r="AQ32" i="1"/>
  <c r="BC26" i="1"/>
  <c r="BC32" i="1"/>
  <c r="Q18" i="1"/>
  <c r="AC18" i="1"/>
  <c r="AQ18" i="1"/>
  <c r="BC18" i="1"/>
  <c r="F22" i="1"/>
  <c r="E22" i="1"/>
  <c r="BB22" i="1"/>
  <c r="BA22" i="1"/>
  <c r="AZ22" i="1"/>
  <c r="AY22" i="1"/>
  <c r="AX22" i="1"/>
  <c r="AW22" i="1"/>
  <c r="AU22" i="1"/>
  <c r="AT22" i="1"/>
  <c r="AS22" i="1"/>
  <c r="AR22" i="1"/>
  <c r="AP22" i="1"/>
  <c r="AO22" i="1"/>
  <c r="AN22" i="1"/>
  <c r="AM22" i="1"/>
  <c r="AL22" i="1"/>
  <c r="AK22" i="1"/>
  <c r="AJ22" i="1"/>
  <c r="AI22" i="1"/>
  <c r="AH22" i="1"/>
  <c r="AG22" i="1"/>
  <c r="AB22" i="1"/>
  <c r="AA22" i="1"/>
  <c r="Z22" i="1"/>
  <c r="Y22" i="1"/>
  <c r="X22" i="1"/>
  <c r="W22" i="1"/>
  <c r="V22" i="1"/>
  <c r="U22" i="1"/>
  <c r="S22" i="1"/>
  <c r="R22" i="1"/>
  <c r="P22" i="1"/>
  <c r="O22" i="1"/>
  <c r="N22" i="1"/>
  <c r="M22" i="1"/>
  <c r="L22" i="1"/>
  <c r="K22" i="1"/>
  <c r="J22" i="1"/>
  <c r="I22" i="1"/>
  <c r="H22" i="1"/>
  <c r="G22" i="1"/>
  <c r="Q21" i="1"/>
  <c r="AC21" i="1"/>
  <c r="AQ21" i="1"/>
  <c r="BC21" i="1"/>
  <c r="Q20" i="1"/>
  <c r="AC20" i="1"/>
  <c r="AQ20" i="1"/>
  <c r="BC20" i="1" s="1"/>
  <c r="Q19" i="1"/>
  <c r="AC19" i="1"/>
  <c r="AQ19" i="1"/>
  <c r="BC19" i="1"/>
  <c r="Q17" i="1"/>
  <c r="AC17" i="1"/>
  <c r="AQ17" i="1"/>
  <c r="Q16" i="1"/>
  <c r="AC16" i="1"/>
  <c r="AQ16" i="1"/>
  <c r="BC16" i="1"/>
  <c r="R14" i="1"/>
  <c r="S14" i="1"/>
  <c r="U14" i="1"/>
  <c r="V14" i="1"/>
  <c r="W14" i="1"/>
  <c r="X14" i="1"/>
  <c r="Y14" i="1"/>
  <c r="Z14" i="1"/>
  <c r="AA14" i="1"/>
  <c r="AB14" i="1"/>
  <c r="AG14" i="1"/>
  <c r="AH14" i="1"/>
  <c r="AI14" i="1"/>
  <c r="AJ14" i="1"/>
  <c r="AK14" i="1"/>
  <c r="AL14" i="1"/>
  <c r="AM14" i="1"/>
  <c r="AN14" i="1"/>
  <c r="AO14" i="1"/>
  <c r="AP14" i="1"/>
  <c r="AR14" i="1"/>
  <c r="AS14" i="1"/>
  <c r="AT14" i="1"/>
  <c r="AU14" i="1"/>
  <c r="AW14" i="1"/>
  <c r="AX14" i="1"/>
  <c r="AY14" i="1"/>
  <c r="AZ14" i="1"/>
  <c r="BA14" i="1"/>
  <c r="BB14" i="1"/>
  <c r="H13" i="1"/>
  <c r="I13" i="1"/>
  <c r="J13" i="1"/>
  <c r="K13" i="1"/>
  <c r="L13" i="1"/>
  <c r="M13" i="1"/>
  <c r="N13" i="1"/>
  <c r="O13" i="1"/>
  <c r="P13" i="1"/>
  <c r="R13" i="1"/>
  <c r="S13" i="1"/>
  <c r="T13" i="1"/>
  <c r="U13" i="1"/>
  <c r="V13" i="1"/>
  <c r="W13" i="1"/>
  <c r="X13" i="1"/>
  <c r="Y13" i="1"/>
  <c r="Z13" i="1"/>
  <c r="AA13" i="1"/>
  <c r="AB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R13" i="1"/>
  <c r="AS13" i="1"/>
  <c r="AT13" i="1"/>
  <c r="AU13" i="1"/>
  <c r="AV13" i="1"/>
  <c r="AW13" i="1"/>
  <c r="AX13" i="1"/>
  <c r="AY13" i="1"/>
  <c r="AZ13" i="1"/>
  <c r="BA13" i="1"/>
  <c r="BB13" i="1"/>
  <c r="Q9" i="1"/>
  <c r="AC9" i="1"/>
  <c r="AQ9" i="1"/>
  <c r="BC9" i="1"/>
  <c r="Q8" i="1"/>
  <c r="AC8" i="1"/>
  <c r="AQ8" i="1"/>
  <c r="BC8" i="1"/>
  <c r="Q7" i="1"/>
  <c r="AC7" i="1"/>
  <c r="AQ7" i="1"/>
  <c r="BC7" i="1"/>
  <c r="BC6" i="1"/>
  <c r="AQ5" i="1"/>
  <c r="BC5" i="1"/>
  <c r="Q4" i="1"/>
  <c r="E10" i="1"/>
  <c r="Q10" i="1"/>
  <c r="AQ15" i="1"/>
  <c r="AC22" i="1"/>
  <c r="Q22" i="1"/>
  <c r="AC4" i="1"/>
  <c r="BC15" i="1"/>
  <c r="AQ4" i="1"/>
  <c r="AC10" i="1"/>
  <c r="AG10" i="1"/>
  <c r="R3" i="1"/>
  <c r="S3" i="1"/>
  <c r="P10" i="1"/>
  <c r="AQ10" i="1"/>
  <c r="BC4" i="1"/>
  <c r="F10" i="1"/>
  <c r="R10" i="1"/>
  <c r="BB10" i="1"/>
  <c r="BA10" i="1"/>
  <c r="AZ10" i="1"/>
  <c r="AY10" i="1"/>
  <c r="AX10" i="1"/>
  <c r="AW10" i="1"/>
  <c r="AU10" i="1"/>
  <c r="AT10" i="1"/>
  <c r="AS10" i="1"/>
  <c r="AR10" i="1"/>
  <c r="AP10" i="1"/>
  <c r="AO10" i="1"/>
  <c r="AN10" i="1"/>
  <c r="AM10" i="1"/>
  <c r="AL10" i="1"/>
  <c r="AK10" i="1"/>
  <c r="AJ10" i="1"/>
  <c r="AI10" i="1"/>
  <c r="AH10" i="1"/>
  <c r="AB10" i="1"/>
  <c r="AA10" i="1"/>
  <c r="Z10" i="1"/>
  <c r="Y10" i="1"/>
  <c r="X10" i="1"/>
  <c r="W10" i="1"/>
  <c r="V10" i="1"/>
  <c r="U10" i="1"/>
  <c r="S10" i="1"/>
  <c r="O10" i="1"/>
  <c r="N10" i="1"/>
  <c r="M10" i="1"/>
  <c r="L10" i="1"/>
  <c r="K10" i="1"/>
  <c r="J10" i="1"/>
  <c r="I10" i="1"/>
  <c r="H10" i="1"/>
  <c r="G10" i="1"/>
  <c r="U3" i="1"/>
  <c r="V3" i="1"/>
  <c r="W3" i="1"/>
  <c r="X3" i="1"/>
  <c r="Y3" i="1"/>
  <c r="Z3" i="1"/>
  <c r="AA3" i="1"/>
  <c r="AB3" i="1"/>
  <c r="H2" i="1"/>
  <c r="I2" i="1"/>
  <c r="J2" i="1"/>
  <c r="K2" i="1"/>
  <c r="L2" i="1"/>
  <c r="M2" i="1"/>
  <c r="N2" i="1"/>
  <c r="O2" i="1"/>
  <c r="P2" i="1"/>
  <c r="AG3" i="1"/>
  <c r="AH3" i="1"/>
  <c r="AI3" i="1"/>
  <c r="AJ3" i="1"/>
  <c r="AK3" i="1"/>
  <c r="AL3" i="1"/>
  <c r="AM3" i="1"/>
  <c r="AN3" i="1"/>
  <c r="AO3" i="1"/>
  <c r="AP3" i="1"/>
  <c r="AR3" i="1"/>
  <c r="AS3" i="1"/>
  <c r="AT3" i="1"/>
  <c r="AU3" i="1"/>
  <c r="AW3" i="1"/>
  <c r="AX3" i="1"/>
  <c r="AY3" i="1"/>
  <c r="AZ3" i="1"/>
  <c r="BA3" i="1"/>
  <c r="BB3" i="1"/>
  <c r="R2" i="1"/>
  <c r="S2" i="1"/>
  <c r="T2" i="1"/>
  <c r="U2" i="1"/>
  <c r="V2" i="1"/>
  <c r="W2" i="1"/>
  <c r="X2" i="1"/>
  <c r="Y2" i="1"/>
  <c r="Z2" i="1"/>
  <c r="AA2" i="1"/>
  <c r="AB2" i="1"/>
  <c r="AD2" i="1"/>
  <c r="AE2" i="1"/>
  <c r="AF2" i="1"/>
  <c r="AG2" i="1"/>
  <c r="AH2" i="1"/>
  <c r="AI2" i="1"/>
  <c r="AJ2" i="1"/>
  <c r="AK2" i="1"/>
  <c r="AL2" i="1"/>
  <c r="AM2" i="1"/>
  <c r="AN2" i="1"/>
  <c r="AO2" i="1"/>
  <c r="AP2" i="1"/>
  <c r="AR2" i="1"/>
  <c r="AS2" i="1"/>
  <c r="AT2" i="1"/>
  <c r="AU2" i="1"/>
  <c r="AV2" i="1"/>
  <c r="AW2" i="1"/>
  <c r="AX2" i="1"/>
  <c r="AY2" i="1"/>
  <c r="AZ2" i="1"/>
  <c r="BA2" i="1"/>
  <c r="BB2" i="1"/>
  <c r="AQ22" i="1" l="1"/>
  <c r="BC17" i="1"/>
  <c r="BC22" i="1" s="1"/>
  <c r="BE22" i="1" s="1"/>
  <c r="BC10" i="1"/>
  <c r="BE10" i="1" s="1"/>
</calcChain>
</file>

<file path=xl/comments1.xml><?xml version="1.0" encoding="utf-8"?>
<comments xmlns="http://schemas.openxmlformats.org/spreadsheetml/2006/main">
  <authors>
    <author>user</author>
  </authors>
  <commentList>
    <comment ref="A5" authorId="0">
      <text>
        <r>
          <rPr>
            <b/>
            <sz val="9"/>
            <color indexed="81"/>
            <rFont val="Tahoma"/>
            <charset val="1"/>
          </rPr>
          <t>Trabaja el colegio</t>
        </r>
      </text>
    </comment>
    <comment ref="A6" authorId="0">
      <text>
        <r>
          <rPr>
            <b/>
            <sz val="9"/>
            <color indexed="81"/>
            <rFont val="Tahoma"/>
            <charset val="1"/>
          </rPr>
          <t xml:space="preserve">Trabaja el colegio
</t>
        </r>
      </text>
    </comment>
    <comment ref="A15" authorId="0">
      <text>
        <r>
          <rPr>
            <b/>
            <sz val="9"/>
            <color indexed="81"/>
            <rFont val="Tahoma"/>
            <charset val="1"/>
          </rPr>
          <t>trabaja el colegio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<sst xmlns="http://schemas.openxmlformats.org/spreadsheetml/2006/main" count="120" uniqueCount="52">
  <si>
    <t>PLAN DE TRABAJO MODULOS - 2017</t>
  </si>
  <si>
    <t>GRADO 10</t>
  </si>
  <si>
    <t>Cred</t>
  </si>
  <si>
    <t>Hrs</t>
  </si>
  <si>
    <t>1P</t>
  </si>
  <si>
    <t>2P</t>
  </si>
  <si>
    <t>3P</t>
  </si>
  <si>
    <t>TOTAL</t>
  </si>
  <si>
    <t>Construcción de elementos de SW 1.</t>
  </si>
  <si>
    <t>Construcción de Informes Utilizando  Herramientas Ofimáticas (CIHO)</t>
  </si>
  <si>
    <t>Identificar el Ciclo de Vida del Software (CV)</t>
  </si>
  <si>
    <t>Desarrollo del pensamiento analítico y sistémico 1(A-B) (DPAS)</t>
  </si>
  <si>
    <t>Proyecto Integrador</t>
  </si>
  <si>
    <t>poli</t>
  </si>
  <si>
    <t>GRADO 11</t>
  </si>
  <si>
    <t>Repaso Desarrollo del pensamiento analítico y sistémico 1(A-B)</t>
  </si>
  <si>
    <t>Conceptos de Elementos de Software - Web</t>
  </si>
  <si>
    <t>Construcción de elementos de software 1</t>
  </si>
  <si>
    <t>Desarrollo de software para dispositivos móviles</t>
  </si>
  <si>
    <t>Interpretación de Requerimientos (IRQ)</t>
  </si>
  <si>
    <t>GRADO 10 I.E. NUEVAS</t>
  </si>
  <si>
    <t>Técnica Profesional en Programación de Sistemas de Información - 2017</t>
  </si>
  <si>
    <t xml:space="preserve">Grado 10 </t>
  </si>
  <si>
    <t xml:space="preserve">Grado 11 </t>
  </si>
  <si>
    <t>C</t>
  </si>
  <si>
    <t>TP</t>
  </si>
  <si>
    <t>TI</t>
  </si>
  <si>
    <t>TT</t>
  </si>
  <si>
    <t>Repaso Desarrollo del pensamiento analítico y sistémico 1</t>
  </si>
  <si>
    <t>Construcción de Informes Utilizando Herramientas Ofimáticas</t>
  </si>
  <si>
    <t>Interpretación de Requerimientos</t>
  </si>
  <si>
    <t>Identificar el Ciclo de Vida del Software</t>
  </si>
  <si>
    <t>Conceptos de elementos de software-Web</t>
  </si>
  <si>
    <t>Desarrollo del pensamiento analítico y sistémico 1</t>
  </si>
  <si>
    <t>total creditos =</t>
  </si>
  <si>
    <t xml:space="preserve">Total Horas = </t>
  </si>
  <si>
    <t>IES</t>
  </si>
  <si>
    <t>Media</t>
  </si>
  <si>
    <t xml:space="preserve">          Docentes IES</t>
  </si>
  <si>
    <t>Por la IE</t>
  </si>
  <si>
    <t xml:space="preserve">          Docentes IEM</t>
  </si>
  <si>
    <t>MODULOS 10°  E INTENSIDADES A OFRECER 2017-1</t>
  </si>
  <si>
    <t>Docente de la IEM</t>
  </si>
  <si>
    <t>Docente IES</t>
  </si>
  <si>
    <t>Desarrollo del pensamiento Analítico y sistémico</t>
  </si>
  <si>
    <t>Horas de Asesoría al PPI</t>
  </si>
  <si>
    <t>HORAS A CONTRATAR 10°= 140</t>
  </si>
  <si>
    <t>MODULOS 11°  E INTENSIDADES A OFRECER 2017-1</t>
  </si>
  <si>
    <t>Interpretación de requerimientos</t>
  </si>
  <si>
    <t>HORAS A CONTRATAR 11° = 168</t>
  </si>
  <si>
    <t>MODULOS 10° I.E. NUEVAS.  E INTENSIDADES A OFRECER 2017-1</t>
  </si>
  <si>
    <t>HORAS A CONTRATAR 10°= 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</si>
</sst>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_ * #,##0_ ;_ * \-#,##0_ ;_ * &quot;-&quot;??_ ;_ @_ "/>
  </numFmts>
  <fonts count="3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16"/>
      <color indexed="8"/>
      <name val="Calibri"/>
      <family val="2"/>
    </font>
    <font>
      <b/>
      <sz val="8"/>
      <color indexed="8"/>
      <name val="Calibri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24"/>
      <name val="Arial"/>
      <family val="2"/>
    </font>
    <font>
      <b/>
      <sz val="9"/>
      <color indexed="10"/>
      <name val="Arial"/>
      <family val="2"/>
    </font>
    <font>
      <sz val="8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Arial"/>
      <family val="2"/>
    </font>
    <font>
      <b/>
      <sz val="8"/>
      <color theme="1"/>
      <name val="Calibri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  <scheme val="minor"/>
    </font>
    <font>
      <b/>
      <sz val="8"/>
      <color indexed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name val="Calibri"/>
      <family val="2"/>
    </font>
    <font>
      <sz val="9"/>
      <name val="Calibri"/>
      <family val="2"/>
    </font>
    <font>
      <sz val="7"/>
      <name val="Calibri"/>
      <family val="2"/>
    </font>
    <font>
      <sz val="16"/>
      <name val="Calibri"/>
      <family val="2"/>
    </font>
    <font>
      <sz val="10"/>
      <name val="Calibri"/>
      <family val="2"/>
    </font>
    <font>
      <sz val="7"/>
      <color indexed="9"/>
      <name val="Calibri"/>
      <family val="2"/>
    </font>
    <font>
      <b/>
      <sz val="8"/>
      <name val="Calibri"/>
      <family val="2"/>
    </font>
    <font>
      <b/>
      <sz val="10"/>
      <name val="Calibri"/>
      <family val="2"/>
    </font>
    <font>
      <b/>
      <sz val="14"/>
      <name val="Calibri"/>
      <family val="2"/>
    </font>
    <font>
      <b/>
      <sz val="12"/>
      <color rgb="FF000000"/>
      <name val="Arial"/>
      <family val="2"/>
    </font>
    <font>
      <sz val="10"/>
      <color theme="1"/>
      <name val="Times New Roman"/>
      <family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Times New Roman"/>
      <family val="1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gray0625">
        <bgColor rgb="FF00B0F0"/>
      </patternFill>
    </fill>
    <fill>
      <patternFill patternType="gray0625">
        <fgColor theme="6" tint="-0.499984740745262"/>
        <bgColor rgb="FF00FF00"/>
      </patternFill>
    </fill>
    <fill>
      <patternFill patternType="gray0625">
        <fgColor theme="6" tint="-0.499984740745262"/>
        <bgColor rgb="FF00B0F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FBFBF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  <xf numFmtId="0" fontId="1" fillId="0" borderId="0"/>
    <xf numFmtId="0" fontId="1" fillId="0" borderId="0"/>
    <xf numFmtId="43" fontId="19" fillId="0" borderId="0" applyFont="0" applyFill="0" applyBorder="0" applyAlignment="0" applyProtection="0"/>
  </cellStyleXfs>
  <cellXfs count="215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ont="1" applyFill="1" applyAlignment="1">
      <alignment wrapText="1"/>
    </xf>
    <xf numFmtId="0" fontId="17" fillId="0" borderId="0" xfId="0" applyFont="1" applyFill="1" applyAlignment="1">
      <alignment wrapText="1"/>
    </xf>
    <xf numFmtId="0" fontId="0" fillId="6" borderId="0" xfId="0" applyFill="1" applyAlignment="1">
      <alignment wrapText="1"/>
    </xf>
    <xf numFmtId="0" fontId="5" fillId="5" borderId="2" xfId="3" applyNumberFormat="1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16" fillId="10" borderId="2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 wrapText="1"/>
    </xf>
    <xf numFmtId="0" fontId="16" fillId="7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5" fillId="8" borderId="10" xfId="3" applyNumberFormat="1" applyFont="1" applyFill="1" applyBorder="1" applyAlignment="1">
      <alignment wrapText="1"/>
    </xf>
    <xf numFmtId="0" fontId="5" fillId="8" borderId="11" xfId="3" applyNumberFormat="1" applyFont="1" applyFill="1" applyBorder="1" applyAlignment="1">
      <alignment wrapText="1"/>
    </xf>
    <xf numFmtId="0" fontId="5" fillId="8" borderId="12" xfId="3" applyNumberFormat="1" applyFont="1" applyFill="1" applyBorder="1" applyAlignment="1">
      <alignment wrapText="1"/>
    </xf>
    <xf numFmtId="0" fontId="5" fillId="8" borderId="13" xfId="3" applyNumberFormat="1" applyFont="1" applyFill="1" applyBorder="1" applyAlignment="1">
      <alignment wrapText="1"/>
    </xf>
    <xf numFmtId="0" fontId="5" fillId="8" borderId="0" xfId="3" applyNumberFormat="1" applyFont="1" applyFill="1" applyBorder="1" applyAlignment="1">
      <alignment wrapText="1"/>
    </xf>
    <xf numFmtId="0" fontId="5" fillId="8" borderId="14" xfId="3" applyNumberFormat="1" applyFont="1" applyFill="1" applyBorder="1" applyAlignment="1">
      <alignment wrapText="1"/>
    </xf>
    <xf numFmtId="0" fontId="5" fillId="8" borderId="5" xfId="3" applyNumberFormat="1" applyFont="1" applyFill="1" applyBorder="1" applyAlignment="1">
      <alignment wrapText="1"/>
    </xf>
    <xf numFmtId="0" fontId="5" fillId="8" borderId="6" xfId="3" applyNumberFormat="1" applyFont="1" applyFill="1" applyBorder="1" applyAlignment="1">
      <alignment wrapText="1"/>
    </xf>
    <xf numFmtId="0" fontId="7" fillId="4" borderId="2" xfId="0" applyFont="1" applyFill="1" applyBorder="1" applyAlignment="1">
      <alignment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7" fillId="6" borderId="0" xfId="0" applyFont="1" applyFill="1" applyAlignment="1">
      <alignment wrapText="1"/>
    </xf>
    <xf numFmtId="0" fontId="0" fillId="6" borderId="0" xfId="0" applyFont="1" applyFill="1" applyAlignment="1">
      <alignment wrapText="1"/>
    </xf>
    <xf numFmtId="16" fontId="13" fillId="4" borderId="2" xfId="0" applyNumberFormat="1" applyFont="1" applyFill="1" applyBorder="1" applyAlignment="1">
      <alignment vertical="center" textRotation="90" wrapText="1"/>
    </xf>
    <xf numFmtId="16" fontId="2" fillId="4" borderId="2" xfId="0" applyNumberFormat="1" applyFont="1" applyFill="1" applyBorder="1" applyAlignment="1">
      <alignment vertical="center" textRotation="90" wrapText="1"/>
    </xf>
    <xf numFmtId="16" fontId="9" fillId="5" borderId="2" xfId="0" applyNumberFormat="1" applyFont="1" applyFill="1" applyBorder="1" applyAlignment="1">
      <alignment vertical="center" textRotation="90" wrapText="1"/>
    </xf>
    <xf numFmtId="16" fontId="2" fillId="13" borderId="2" xfId="0" applyNumberFormat="1" applyFont="1" applyFill="1" applyBorder="1" applyAlignment="1">
      <alignment vertical="center" textRotation="90" wrapText="1"/>
    </xf>
    <xf numFmtId="16" fontId="2" fillId="8" borderId="2" xfId="0" applyNumberFormat="1" applyFont="1" applyFill="1" applyBorder="1" applyAlignment="1">
      <alignment vertical="center" textRotation="90" wrapText="1"/>
    </xf>
    <xf numFmtId="0" fontId="14" fillId="4" borderId="2" xfId="3" applyNumberFormat="1" applyFont="1" applyFill="1" applyBorder="1" applyAlignment="1">
      <alignment horizontal="center" wrapText="1"/>
    </xf>
    <xf numFmtId="0" fontId="5" fillId="4" borderId="2" xfId="3" applyNumberFormat="1" applyFont="1" applyFill="1" applyBorder="1" applyAlignment="1">
      <alignment horizontal="center" wrapText="1"/>
    </xf>
    <xf numFmtId="0" fontId="6" fillId="5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8" fillId="13" borderId="5" xfId="0" applyFont="1" applyFill="1" applyBorder="1" applyAlignment="1">
      <alignment vertical="center" wrapText="1"/>
    </xf>
    <xf numFmtId="0" fontId="18" fillId="13" borderId="6" xfId="0" applyFont="1" applyFill="1" applyBorder="1" applyAlignment="1">
      <alignment vertical="center" wrapText="1"/>
    </xf>
    <xf numFmtId="0" fontId="18" fillId="13" borderId="1" xfId="0" applyFont="1" applyFill="1" applyBorder="1" applyAlignment="1">
      <alignment vertical="center" wrapText="1"/>
    </xf>
    <xf numFmtId="0" fontId="5" fillId="8" borderId="3" xfId="3" applyNumberFormat="1" applyFont="1" applyFill="1" applyBorder="1" applyAlignment="1">
      <alignment wrapText="1"/>
    </xf>
    <xf numFmtId="0" fontId="5" fillId="8" borderId="8" xfId="3" applyNumberFormat="1" applyFont="1" applyFill="1" applyBorder="1" applyAlignment="1">
      <alignment wrapText="1"/>
    </xf>
    <xf numFmtId="0" fontId="5" fillId="8" borderId="9" xfId="3" applyNumberFormat="1" applyFont="1" applyFill="1" applyBorder="1" applyAlignment="1">
      <alignment wrapText="1"/>
    </xf>
    <xf numFmtId="0" fontId="5" fillId="8" borderId="1" xfId="3" applyNumberFormat="1" applyFont="1" applyFill="1" applyBorder="1" applyAlignment="1">
      <alignment wrapText="1"/>
    </xf>
    <xf numFmtId="0" fontId="20" fillId="6" borderId="2" xfId="0" applyFont="1" applyFill="1" applyBorder="1" applyAlignment="1">
      <alignment horizontal="center" wrapText="1"/>
    </xf>
    <xf numFmtId="0" fontId="20" fillId="6" borderId="2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0" xfId="0" applyFill="1" applyBorder="1"/>
    <xf numFmtId="0" fontId="0" fillId="2" borderId="0" xfId="0" applyFill="1" applyBorder="1" applyAlignment="1">
      <alignment horizontal="left"/>
    </xf>
    <xf numFmtId="165" fontId="0" fillId="2" borderId="0" xfId="0" applyNumberFormat="1" applyFill="1" applyBorder="1" applyAlignment="1">
      <alignment horizontal="left"/>
    </xf>
    <xf numFmtId="0" fontId="0" fillId="2" borderId="0" xfId="0" applyFill="1" applyBorder="1" applyAlignment="1">
      <alignment horizontal="center"/>
    </xf>
    <xf numFmtId="0" fontId="0" fillId="6" borderId="11" xfId="0" applyFill="1" applyBorder="1" applyAlignment="1"/>
    <xf numFmtId="165" fontId="0" fillId="6" borderId="11" xfId="0" applyNumberFormat="1" applyFill="1" applyBorder="1" applyAlignment="1"/>
    <xf numFmtId="0" fontId="0" fillId="6" borderId="11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165" fontId="0" fillId="2" borderId="0" xfId="0" applyNumberFormat="1" applyFill="1"/>
    <xf numFmtId="165" fontId="24" fillId="0" borderId="25" xfId="6" applyNumberFormat="1" applyFont="1" applyFill="1" applyBorder="1" applyAlignment="1">
      <alignment horizontal="left" vertical="center" wrapText="1"/>
    </xf>
    <xf numFmtId="0" fontId="25" fillId="2" borderId="0" xfId="0" applyFont="1" applyFill="1" applyBorder="1" applyAlignment="1">
      <alignment vertical="center" wrapText="1"/>
    </xf>
    <xf numFmtId="0" fontId="25" fillId="2" borderId="26" xfId="0" applyFont="1" applyFill="1" applyBorder="1" applyAlignment="1">
      <alignment vertical="center" wrapText="1"/>
    </xf>
    <xf numFmtId="0" fontId="25" fillId="2" borderId="27" xfId="0" applyFont="1" applyFill="1" applyBorder="1" applyAlignment="1">
      <alignment vertical="center" wrapText="1"/>
    </xf>
    <xf numFmtId="0" fontId="25" fillId="5" borderId="2" xfId="0" applyFont="1" applyFill="1" applyBorder="1" applyAlignment="1">
      <alignment horizontal="center" vertical="center" wrapText="1"/>
    </xf>
    <xf numFmtId="0" fontId="25" fillId="6" borderId="14" xfId="0" applyFont="1" applyFill="1" applyBorder="1" applyAlignment="1">
      <alignment vertical="center" wrapText="1"/>
    </xf>
    <xf numFmtId="0" fontId="25" fillId="6" borderId="0" xfId="0" applyFont="1" applyFill="1" applyBorder="1" applyAlignment="1">
      <alignment vertical="center" wrapText="1"/>
    </xf>
    <xf numFmtId="0" fontId="0" fillId="6" borderId="0" xfId="0" applyFill="1" applyBorder="1"/>
    <xf numFmtId="0" fontId="0" fillId="6" borderId="13" xfId="0" applyFill="1" applyBorder="1"/>
    <xf numFmtId="0" fontId="0" fillId="6" borderId="11" xfId="0" applyFill="1" applyBorder="1"/>
    <xf numFmtId="0" fontId="0" fillId="6" borderId="10" xfId="0" applyFill="1" applyBorder="1"/>
    <xf numFmtId="0" fontId="25" fillId="16" borderId="14" xfId="0" applyFont="1" applyFill="1" applyBorder="1" applyAlignment="1">
      <alignment horizontal="center" vertical="center" wrapText="1"/>
    </xf>
    <xf numFmtId="0" fontId="25" fillId="16" borderId="28" xfId="0" applyFont="1" applyFill="1" applyBorder="1" applyAlignment="1">
      <alignment horizontal="center" vertical="center" wrapText="1"/>
    </xf>
    <xf numFmtId="0" fontId="25" fillId="5" borderId="28" xfId="0" applyFont="1" applyFill="1" applyBorder="1" applyAlignment="1">
      <alignment horizontal="center" vertical="center" wrapText="1"/>
    </xf>
    <xf numFmtId="0" fontId="25" fillId="16" borderId="29" xfId="0" applyFont="1" applyFill="1" applyBorder="1" applyAlignment="1">
      <alignment horizontal="center" vertical="center" wrapText="1"/>
    </xf>
    <xf numFmtId="0" fontId="0" fillId="6" borderId="14" xfId="0" applyFill="1" applyBorder="1"/>
    <xf numFmtId="0" fontId="25" fillId="2" borderId="11" xfId="0" applyFont="1" applyFill="1" applyBorder="1" applyAlignment="1">
      <alignment horizontal="center" vertical="center" wrapText="1"/>
    </xf>
    <xf numFmtId="0" fontId="25" fillId="2" borderId="10" xfId="0" applyFont="1" applyFill="1" applyBorder="1" applyAlignment="1">
      <alignment horizontal="center" vertical="center" wrapText="1"/>
    </xf>
    <xf numFmtId="0" fontId="0" fillId="2" borderId="14" xfId="0" applyFill="1" applyBorder="1"/>
    <xf numFmtId="0" fontId="0" fillId="2" borderId="13" xfId="0" applyFill="1" applyBorder="1"/>
    <xf numFmtId="0" fontId="25" fillId="0" borderId="14" xfId="0" applyFont="1" applyBorder="1" applyAlignment="1">
      <alignment vertical="center" wrapText="1"/>
    </xf>
    <xf numFmtId="0" fontId="25" fillId="0" borderId="0" xfId="0" applyFont="1" applyBorder="1" applyAlignment="1">
      <alignment vertical="center" wrapText="1"/>
    </xf>
    <xf numFmtId="0" fontId="25" fillId="0" borderId="13" xfId="0" applyFont="1" applyBorder="1" applyAlignment="1">
      <alignment vertical="center" wrapText="1"/>
    </xf>
    <xf numFmtId="0" fontId="25" fillId="2" borderId="14" xfId="0" applyFont="1" applyFill="1" applyBorder="1" applyAlignment="1">
      <alignment vertical="center" wrapText="1"/>
    </xf>
    <xf numFmtId="0" fontId="25" fillId="2" borderId="13" xfId="0" applyFont="1" applyFill="1" applyBorder="1" applyAlignment="1">
      <alignment vertical="center" wrapText="1"/>
    </xf>
    <xf numFmtId="0" fontId="25" fillId="6" borderId="12" xfId="0" applyFont="1" applyFill="1" applyBorder="1" applyAlignment="1">
      <alignment vertical="center" wrapText="1"/>
    </xf>
    <xf numFmtId="0" fontId="25" fillId="6" borderId="11" xfId="0" applyFont="1" applyFill="1" applyBorder="1" applyAlignment="1">
      <alignment vertical="center" wrapText="1"/>
    </xf>
    <xf numFmtId="0" fontId="25" fillId="6" borderId="10" xfId="0" applyFont="1" applyFill="1" applyBorder="1" applyAlignment="1">
      <alignment vertical="center" wrapText="1"/>
    </xf>
    <xf numFmtId="0" fontId="29" fillId="2" borderId="25" xfId="0" applyFont="1" applyFill="1" applyBorder="1" applyAlignment="1">
      <alignment horizontal="center" vertical="top" wrapText="1"/>
    </xf>
    <xf numFmtId="0" fontId="35" fillId="17" borderId="34" xfId="0" applyFont="1" applyFill="1" applyBorder="1" applyAlignment="1">
      <alignment horizontal="center" wrapText="1"/>
    </xf>
    <xf numFmtId="0" fontId="35" fillId="17" borderId="35" xfId="0" applyFont="1" applyFill="1" applyBorder="1" applyAlignment="1">
      <alignment horizontal="center" wrapText="1"/>
    </xf>
    <xf numFmtId="0" fontId="33" fillId="19" borderId="3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5" fillId="17" borderId="36" xfId="0" applyFont="1" applyFill="1" applyBorder="1" applyAlignment="1">
      <alignment horizontal="left" vertical="center" wrapText="1"/>
    </xf>
    <xf numFmtId="0" fontId="35" fillId="20" borderId="34" xfId="0" applyFont="1" applyFill="1" applyBorder="1" applyAlignment="1">
      <alignment horizontal="center" vertical="center" wrapText="1"/>
    </xf>
    <xf numFmtId="0" fontId="36" fillId="17" borderId="36" xfId="0" applyFont="1" applyFill="1" applyBorder="1" applyAlignment="1">
      <alignment horizontal="center" vertical="center" wrapText="1"/>
    </xf>
    <xf numFmtId="0" fontId="35" fillId="17" borderId="36" xfId="0" applyFont="1" applyFill="1" applyBorder="1" applyAlignment="1">
      <alignment horizontal="justify" vertical="center" wrapText="1"/>
    </xf>
    <xf numFmtId="0" fontId="36" fillId="19" borderId="36" xfId="0" applyFont="1" applyFill="1" applyBorder="1" applyAlignment="1">
      <alignment horizontal="center" vertical="center" wrapText="1"/>
    </xf>
    <xf numFmtId="0" fontId="34" fillId="17" borderId="36" xfId="0" applyFont="1" applyFill="1" applyBorder="1" applyAlignment="1">
      <alignment horizontal="center" vertical="center" wrapText="1"/>
    </xf>
    <xf numFmtId="0" fontId="34" fillId="19" borderId="34" xfId="0" applyFont="1" applyFill="1" applyBorder="1" applyAlignment="1">
      <alignment horizontal="center" vertical="center" wrapText="1"/>
    </xf>
    <xf numFmtId="0" fontId="33" fillId="19" borderId="36" xfId="0" applyFont="1" applyFill="1" applyBorder="1" applyAlignment="1">
      <alignment wrapText="1"/>
    </xf>
    <xf numFmtId="0" fontId="33" fillId="19" borderId="34" xfId="0" applyFont="1" applyFill="1" applyBorder="1" applyAlignment="1">
      <alignment wrapText="1"/>
    </xf>
    <xf numFmtId="0" fontId="36" fillId="19" borderId="34" xfId="0" applyFont="1" applyFill="1" applyBorder="1" applyAlignment="1">
      <alignment horizontal="center" vertical="center" wrapText="1"/>
    </xf>
    <xf numFmtId="0" fontId="34" fillId="19" borderId="36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left" vertical="center" wrapText="1"/>
    </xf>
    <xf numFmtId="0" fontId="25" fillId="16" borderId="2" xfId="0" applyFont="1" applyFill="1" applyBorder="1" applyAlignment="1">
      <alignment horizontal="center" vertical="center" wrapText="1"/>
    </xf>
    <xf numFmtId="0" fontId="25" fillId="7" borderId="2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  <xf numFmtId="0" fontId="25" fillId="6" borderId="0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vertical="center" wrapText="1"/>
    </xf>
    <xf numFmtId="0" fontId="25" fillId="6" borderId="14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5" fillId="2" borderId="26" xfId="0" applyFont="1" applyFill="1" applyBorder="1" applyAlignment="1">
      <alignment horizontal="center" vertical="center" wrapText="1"/>
    </xf>
    <xf numFmtId="0" fontId="0" fillId="6" borderId="0" xfId="0" applyFont="1" applyFill="1" applyAlignment="1">
      <alignment horizontal="center" wrapText="1"/>
    </xf>
    <xf numFmtId="0" fontId="6" fillId="7" borderId="15" xfId="0" applyFont="1" applyFill="1" applyBorder="1" applyAlignment="1">
      <alignment horizontal="left" vertical="center" wrapText="1"/>
    </xf>
    <xf numFmtId="0" fontId="6" fillId="7" borderId="7" xfId="0" applyFont="1" applyFill="1" applyBorder="1" applyAlignment="1">
      <alignment horizontal="left" vertical="center" wrapText="1"/>
    </xf>
    <xf numFmtId="0" fontId="6" fillId="7" borderId="4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4" fillId="4" borderId="2" xfId="3" applyNumberFormat="1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left" vertical="center" wrapText="1"/>
    </xf>
    <xf numFmtId="0" fontId="6" fillId="7" borderId="2" xfId="0" applyFont="1" applyFill="1" applyBorder="1" applyAlignment="1">
      <alignment horizontal="left" vertical="center" wrapText="1"/>
    </xf>
    <xf numFmtId="0" fontId="5" fillId="5" borderId="2" xfId="3" applyNumberFormat="1" applyFont="1" applyFill="1" applyBorder="1" applyAlignment="1">
      <alignment horizontal="center" vertical="center" textRotation="90" wrapText="1"/>
    </xf>
    <xf numFmtId="0" fontId="6" fillId="12" borderId="15" xfId="0" applyFont="1" applyFill="1" applyBorder="1" applyAlignment="1">
      <alignment horizontal="left" vertical="center" wrapText="1"/>
    </xf>
    <xf numFmtId="0" fontId="6" fillId="12" borderId="7" xfId="0" applyFont="1" applyFill="1" applyBorder="1" applyAlignment="1">
      <alignment horizontal="left" vertical="center" wrapText="1"/>
    </xf>
    <xf numFmtId="0" fontId="6" fillId="12" borderId="4" xfId="0" applyFont="1" applyFill="1" applyBorder="1" applyAlignment="1">
      <alignment horizontal="left" vertical="center" wrapText="1"/>
    </xf>
    <xf numFmtId="0" fontId="6" fillId="9" borderId="15" xfId="0" applyFont="1" applyFill="1" applyBorder="1" applyAlignment="1">
      <alignment horizontal="left" vertical="center" wrapText="1"/>
    </xf>
    <xf numFmtId="0" fontId="6" fillId="9" borderId="7" xfId="0" applyFont="1" applyFill="1" applyBorder="1" applyAlignment="1">
      <alignment horizontal="left" vertical="center" wrapText="1"/>
    </xf>
    <xf numFmtId="0" fontId="6" fillId="9" borderId="4" xfId="0" applyFont="1" applyFill="1" applyBorder="1" applyAlignment="1">
      <alignment horizontal="left" vertical="center" wrapText="1"/>
    </xf>
    <xf numFmtId="164" fontId="5" fillId="4" borderId="2" xfId="3" applyNumberFormat="1" applyFont="1" applyFill="1" applyBorder="1" applyAlignment="1">
      <alignment horizontal="center" vertical="center" wrapText="1"/>
    </xf>
    <xf numFmtId="16" fontId="8" fillId="2" borderId="0" xfId="0" applyNumberFormat="1" applyFont="1" applyFill="1" applyBorder="1" applyAlignment="1">
      <alignment horizontal="center" vertical="center" wrapText="1"/>
    </xf>
    <xf numFmtId="0" fontId="16" fillId="10" borderId="2" xfId="0" applyFont="1" applyFill="1" applyBorder="1" applyAlignment="1">
      <alignment horizontal="left" vertical="center" wrapText="1"/>
    </xf>
    <xf numFmtId="0" fontId="6" fillId="11" borderId="2" xfId="0" applyFont="1" applyFill="1" applyBorder="1" applyAlignment="1">
      <alignment horizontal="left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65" fontId="0" fillId="15" borderId="17" xfId="0" applyNumberFormat="1" applyFill="1" applyBorder="1" applyAlignment="1"/>
    <xf numFmtId="0" fontId="0" fillId="15" borderId="18" xfId="0" applyFill="1" applyBorder="1" applyAlignment="1"/>
    <xf numFmtId="0" fontId="0" fillId="15" borderId="22" xfId="0" applyFill="1" applyBorder="1" applyAlignment="1">
      <alignment horizontal="center"/>
    </xf>
    <xf numFmtId="0" fontId="0" fillId="15" borderId="23" xfId="0" applyFill="1" applyBorder="1" applyAlignment="1">
      <alignment horizontal="center"/>
    </xf>
    <xf numFmtId="165" fontId="0" fillId="15" borderId="24" xfId="0" applyNumberFormat="1" applyFill="1" applyBorder="1" applyAlignment="1"/>
    <xf numFmtId="0" fontId="0" fillId="15" borderId="23" xfId="0" applyFill="1" applyBorder="1" applyAlignment="1"/>
    <xf numFmtId="0" fontId="0" fillId="4" borderId="19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165" fontId="0" fillId="4" borderId="19" xfId="0" applyNumberFormat="1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165" fontId="0" fillId="4" borderId="17" xfId="0" applyNumberFormat="1" applyFill="1" applyBorder="1" applyAlignment="1">
      <alignment horizontal="center"/>
    </xf>
    <xf numFmtId="0" fontId="0" fillId="14" borderId="17" xfId="0" applyFill="1" applyBorder="1" applyAlignment="1">
      <alignment horizontal="center"/>
    </xf>
    <xf numFmtId="0" fontId="0" fillId="14" borderId="20" xfId="0" applyFill="1" applyBorder="1" applyAlignment="1">
      <alignment horizontal="center"/>
    </xf>
    <xf numFmtId="165" fontId="0" fillId="14" borderId="22" xfId="0" applyNumberFormat="1" applyFill="1" applyBorder="1" applyAlignment="1">
      <alignment horizontal="center"/>
    </xf>
    <xf numFmtId="0" fontId="0" fillId="14" borderId="21" xfId="0" applyFill="1" applyBorder="1" applyAlignment="1">
      <alignment horizontal="center"/>
    </xf>
    <xf numFmtId="0" fontId="0" fillId="15" borderId="19" xfId="0" applyFill="1" applyBorder="1" applyAlignment="1">
      <alignment horizontal="center"/>
    </xf>
    <xf numFmtId="0" fontId="0" fillId="15" borderId="18" xfId="0" applyFill="1" applyBorder="1" applyAlignment="1">
      <alignment horizontal="center"/>
    </xf>
    <xf numFmtId="0" fontId="0" fillId="14" borderId="18" xfId="0" applyFill="1" applyBorder="1" applyAlignment="1">
      <alignment horizontal="center"/>
    </xf>
    <xf numFmtId="165" fontId="0" fillId="14" borderId="17" xfId="0" applyNumberFormat="1" applyFill="1" applyBorder="1" applyAlignment="1">
      <alignment horizontal="center"/>
    </xf>
    <xf numFmtId="0" fontId="0" fillId="14" borderId="16" xfId="0" applyFill="1" applyBorder="1" applyAlignment="1">
      <alignment horizontal="center"/>
    </xf>
    <xf numFmtId="0" fontId="26" fillId="5" borderId="2" xfId="0" applyFont="1" applyFill="1" applyBorder="1" applyAlignment="1">
      <alignment horizontal="center" vertical="center" wrapText="1"/>
    </xf>
    <xf numFmtId="0" fontId="25" fillId="2" borderId="27" xfId="0" applyFont="1" applyFill="1" applyBorder="1" applyAlignment="1">
      <alignment horizontal="center" vertical="center" wrapText="1"/>
    </xf>
    <xf numFmtId="0" fontId="25" fillId="6" borderId="0" xfId="0" applyFont="1" applyFill="1" applyBorder="1" applyAlignment="1">
      <alignment horizontal="center" vertical="center" wrapText="1"/>
    </xf>
    <xf numFmtId="0" fontId="25" fillId="2" borderId="26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5" fillId="6" borderId="3" xfId="0" applyFont="1" applyFill="1" applyBorder="1" applyAlignment="1">
      <alignment horizontal="center" vertical="center" wrapText="1"/>
    </xf>
    <xf numFmtId="0" fontId="25" fillId="6" borderId="8" xfId="0" applyFont="1" applyFill="1" applyBorder="1" applyAlignment="1">
      <alignment horizontal="center" vertical="center" wrapText="1"/>
    </xf>
    <xf numFmtId="0" fontId="25" fillId="6" borderId="9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14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7" fillId="16" borderId="2" xfId="0" applyFont="1" applyFill="1" applyBorder="1" applyAlignment="1">
      <alignment horizontal="center" vertical="center" wrapText="1"/>
    </xf>
    <xf numFmtId="0" fontId="25" fillId="16" borderId="2" xfId="0" applyFont="1" applyFill="1" applyBorder="1" applyAlignment="1">
      <alignment horizontal="center" vertical="center" wrapText="1"/>
    </xf>
    <xf numFmtId="0" fontId="25" fillId="7" borderId="2" xfId="0" applyFont="1" applyFill="1" applyBorder="1" applyAlignment="1">
      <alignment horizontal="center" vertical="center" wrapText="1"/>
    </xf>
    <xf numFmtId="0" fontId="25" fillId="6" borderId="10" xfId="0" applyFont="1" applyFill="1" applyBorder="1" applyAlignment="1">
      <alignment horizontal="center" vertical="center" wrapText="1"/>
    </xf>
    <xf numFmtId="0" fontId="25" fillId="6" borderId="11" xfId="0" applyFont="1" applyFill="1" applyBorder="1" applyAlignment="1">
      <alignment horizontal="center" vertical="center" wrapText="1"/>
    </xf>
    <xf numFmtId="0" fontId="25" fillId="6" borderId="12" xfId="0" applyFont="1" applyFill="1" applyBorder="1" applyAlignment="1">
      <alignment horizontal="center" vertical="center" wrapText="1"/>
    </xf>
    <xf numFmtId="0" fontId="25" fillId="5" borderId="11" xfId="0" applyFont="1" applyFill="1" applyBorder="1" applyAlignment="1">
      <alignment horizontal="center" vertical="center" wrapText="1"/>
    </xf>
    <xf numFmtId="0" fontId="25" fillId="16" borderId="12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  <xf numFmtId="0" fontId="0" fillId="6" borderId="0" xfId="0" applyFill="1" applyBorder="1" applyAlignment="1"/>
    <xf numFmtId="0" fontId="25" fillId="2" borderId="3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0" fontId="25" fillId="6" borderId="14" xfId="0" applyFont="1" applyFill="1" applyBorder="1" applyAlignment="1">
      <alignment horizontal="center" vertical="center" wrapText="1"/>
    </xf>
    <xf numFmtId="0" fontId="25" fillId="16" borderId="17" xfId="0" applyFont="1" applyFill="1" applyBorder="1" applyAlignment="1">
      <alignment horizontal="center" vertical="center" wrapText="1"/>
    </xf>
    <xf numFmtId="0" fontId="25" fillId="5" borderId="20" xfId="0" applyFont="1" applyFill="1" applyBorder="1" applyAlignment="1">
      <alignment horizontal="center" vertical="center" wrapText="1"/>
    </xf>
    <xf numFmtId="0" fontId="25" fillId="16" borderId="18" xfId="0" applyFont="1" applyFill="1" applyBorder="1" applyAlignment="1">
      <alignment horizontal="center" vertical="center" wrapText="1"/>
    </xf>
    <xf numFmtId="0" fontId="0" fillId="0" borderId="2" xfId="0" applyBorder="1" applyAlignment="1"/>
    <xf numFmtId="0" fontId="31" fillId="2" borderId="19" xfId="0" applyFont="1" applyFill="1" applyBorder="1" applyAlignment="1">
      <alignment horizontal="center" vertical="top" wrapText="1"/>
    </xf>
    <xf numFmtId="0" fontId="31" fillId="2" borderId="20" xfId="0" applyFont="1" applyFill="1" applyBorder="1" applyAlignment="1">
      <alignment horizontal="center" vertical="top" wrapText="1"/>
    </xf>
    <xf numFmtId="0" fontId="31" fillId="2" borderId="16" xfId="0" applyFont="1" applyFill="1" applyBorder="1" applyAlignment="1">
      <alignment horizontal="center" vertical="top" wrapText="1"/>
    </xf>
    <xf numFmtId="0" fontId="30" fillId="2" borderId="27" xfId="0" applyFont="1" applyFill="1" applyBorder="1" applyAlignment="1">
      <alignment horizontal="center" wrapText="1"/>
    </xf>
    <xf numFmtId="0" fontId="30" fillId="2" borderId="0" xfId="0" applyFont="1" applyFill="1" applyBorder="1" applyAlignment="1">
      <alignment horizontal="center" wrapText="1"/>
    </xf>
    <xf numFmtId="0" fontId="30" fillId="2" borderId="28" xfId="0" applyFont="1" applyFill="1" applyBorder="1" applyAlignment="1">
      <alignment horizontal="center" wrapText="1"/>
    </xf>
    <xf numFmtId="0" fontId="30" fillId="2" borderId="33" xfId="0" applyFont="1" applyFill="1" applyBorder="1" applyAlignment="1">
      <alignment horizontal="center" wrapText="1"/>
    </xf>
    <xf numFmtId="0" fontId="30" fillId="2" borderId="32" xfId="0" applyFont="1" applyFill="1" applyBorder="1" applyAlignment="1">
      <alignment horizontal="center" wrapText="1"/>
    </xf>
    <xf numFmtId="0" fontId="30" fillId="2" borderId="31" xfId="0" applyFont="1" applyFill="1" applyBorder="1" applyAlignment="1">
      <alignment horizontal="center" wrapText="1"/>
    </xf>
    <xf numFmtId="0" fontId="30" fillId="2" borderId="30" xfId="0" applyFont="1" applyFill="1" applyBorder="1" applyAlignment="1">
      <alignment horizontal="center" wrapText="1"/>
    </xf>
    <xf numFmtId="0" fontId="30" fillId="2" borderId="26" xfId="0" applyFont="1" applyFill="1" applyBorder="1" applyAlignment="1">
      <alignment horizontal="center" wrapText="1"/>
    </xf>
    <xf numFmtId="0" fontId="37" fillId="0" borderId="19" xfId="0" applyFont="1" applyBorder="1" applyAlignment="1">
      <alignment horizontal="center"/>
    </xf>
    <xf numFmtId="0" fontId="37" fillId="0" borderId="20" xfId="0" applyFont="1" applyBorder="1" applyAlignment="1">
      <alignment horizontal="center"/>
    </xf>
    <xf numFmtId="0" fontId="37" fillId="0" borderId="16" xfId="0" applyFont="1" applyBorder="1" applyAlignment="1">
      <alignment horizontal="center"/>
    </xf>
    <xf numFmtId="0" fontId="34" fillId="17" borderId="19" xfId="0" applyFont="1" applyFill="1" applyBorder="1" applyAlignment="1">
      <alignment horizontal="center" vertical="center" wrapText="1"/>
    </xf>
    <xf numFmtId="0" fontId="34" fillId="17" borderId="16" xfId="0" applyFont="1" applyFill="1" applyBorder="1" applyAlignment="1">
      <alignment horizontal="center" vertical="center" wrapText="1"/>
    </xf>
    <xf numFmtId="0" fontId="35" fillId="17" borderId="19" xfId="0" applyFont="1" applyFill="1" applyBorder="1" applyAlignment="1">
      <alignment horizontal="center" vertical="center" wrapText="1"/>
    </xf>
    <xf numFmtId="0" fontId="35" fillId="17" borderId="16" xfId="0" applyFont="1" applyFill="1" applyBorder="1" applyAlignment="1">
      <alignment horizontal="center" vertical="center" wrapText="1"/>
    </xf>
    <xf numFmtId="0" fontId="35" fillId="17" borderId="19" xfId="0" applyFont="1" applyFill="1" applyBorder="1" applyAlignment="1">
      <alignment horizontal="center" wrapText="1"/>
    </xf>
    <xf numFmtId="0" fontId="35" fillId="17" borderId="16" xfId="0" applyFont="1" applyFill="1" applyBorder="1" applyAlignment="1">
      <alignment horizontal="center" wrapText="1"/>
    </xf>
    <xf numFmtId="0" fontId="34" fillId="18" borderId="19" xfId="0" applyFont="1" applyFill="1" applyBorder="1" applyAlignment="1">
      <alignment horizontal="center" wrapText="1"/>
    </xf>
    <xf numFmtId="0" fontId="34" fillId="18" borderId="16" xfId="0" applyFont="1" applyFill="1" applyBorder="1" applyAlignment="1">
      <alignment horizontal="center" wrapText="1"/>
    </xf>
    <xf numFmtId="0" fontId="34" fillId="18" borderId="20" xfId="0" applyFont="1" applyFill="1" applyBorder="1" applyAlignment="1">
      <alignment horizontal="center" wrapText="1"/>
    </xf>
    <xf numFmtId="0" fontId="32" fillId="17" borderId="19" xfId="0" applyFont="1" applyFill="1" applyBorder="1" applyAlignment="1">
      <alignment horizontal="center" wrapText="1"/>
    </xf>
    <xf numFmtId="0" fontId="32" fillId="17" borderId="20" xfId="0" applyFont="1" applyFill="1" applyBorder="1" applyAlignment="1">
      <alignment horizontal="center" wrapText="1"/>
    </xf>
    <xf numFmtId="0" fontId="32" fillId="17" borderId="16" xfId="0" applyFont="1" applyFill="1" applyBorder="1" applyAlignment="1">
      <alignment horizontal="center" wrapText="1"/>
    </xf>
    <xf numFmtId="0" fontId="38" fillId="0" borderId="19" xfId="0" applyFont="1" applyBorder="1" applyAlignment="1">
      <alignment horizontal="center"/>
    </xf>
    <xf numFmtId="0" fontId="38" fillId="0" borderId="20" xfId="0" applyFont="1" applyBorder="1" applyAlignment="1">
      <alignment horizontal="center"/>
    </xf>
    <xf numFmtId="0" fontId="38" fillId="0" borderId="37" xfId="0" applyFont="1" applyBorder="1" applyAlignment="1">
      <alignment horizontal="center"/>
    </xf>
    <xf numFmtId="0" fontId="33" fillId="18" borderId="19" xfId="0" applyFont="1" applyFill="1" applyBorder="1" applyAlignment="1">
      <alignment wrapText="1"/>
    </xf>
    <xf numFmtId="0" fontId="33" fillId="18" borderId="20" xfId="0" applyFont="1" applyFill="1" applyBorder="1" applyAlignment="1">
      <alignment wrapText="1"/>
    </xf>
    <xf numFmtId="0" fontId="33" fillId="18" borderId="16" xfId="0" applyFont="1" applyFill="1" applyBorder="1" applyAlignment="1">
      <alignment wrapText="1"/>
    </xf>
  </cellXfs>
  <cellStyles count="7">
    <cellStyle name="Hipervínculo 2" xfId="1"/>
    <cellStyle name="Hipervínculo 3" xfId="2"/>
    <cellStyle name="Millares" xfId="6" builtinId="3"/>
    <cellStyle name="Millares 2" xfId="3"/>
    <cellStyle name="Normal" xfId="0" builtinId="0"/>
    <cellStyle name="Normal 2" xfId="4"/>
    <cellStyle name="Normal 3" xf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</xdr:colOff>
      <xdr:row>0</xdr:row>
      <xdr:rowOff>0</xdr:rowOff>
    </xdr:from>
    <xdr:to>
      <xdr:col>10</xdr:col>
      <xdr:colOff>180975</xdr:colOff>
      <xdr:row>2</xdr:row>
      <xdr:rowOff>161925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3725" y="0"/>
          <a:ext cx="46672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34"/>
  <sheetViews>
    <sheetView tabSelected="1" topLeftCell="E10" zoomScale="93" zoomScaleNormal="93" workbookViewId="0">
      <selection activeCell="AY19" sqref="AY19"/>
    </sheetView>
  </sheetViews>
  <sheetFormatPr baseColWidth="10" defaultColWidth="6.5703125" defaultRowHeight="15" x14ac:dyDescent="0.25"/>
  <cols>
    <col min="1" max="3" width="6.5703125" style="4"/>
    <col min="4" max="4" width="25.42578125" style="4" customWidth="1"/>
    <col min="5" max="5" width="5.7109375" style="4" bestFit="1" customWidth="1"/>
    <col min="6" max="6" width="4.7109375" style="26" customWidth="1"/>
    <col min="7" max="7" width="3.7109375" style="27" customWidth="1"/>
    <col min="8" max="28" width="3.7109375" style="4" customWidth="1"/>
    <col min="29" max="29" width="4" style="4" customWidth="1"/>
    <col min="30" max="30" width="4.28515625" style="4" customWidth="1"/>
    <col min="31" max="42" width="3.7109375" style="4" customWidth="1"/>
    <col min="43" max="43" width="5" style="4" customWidth="1"/>
    <col min="44" max="54" width="3.7109375" style="4" customWidth="1"/>
    <col min="55" max="55" width="6" style="4" customWidth="1"/>
    <col min="56" max="16384" width="6.5703125" style="4"/>
  </cols>
  <sheetData>
    <row r="1" spans="1:57" ht="42" customHeight="1" x14ac:dyDescent="0.25">
      <c r="A1" s="127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  <c r="AD1" s="127"/>
      <c r="AE1" s="127"/>
      <c r="AF1" s="127"/>
      <c r="AG1" s="127"/>
      <c r="AH1" s="127"/>
      <c r="AI1" s="127"/>
      <c r="AJ1" s="127"/>
      <c r="AK1" s="127"/>
      <c r="AL1" s="127"/>
      <c r="AM1" s="127"/>
      <c r="AN1" s="127"/>
      <c r="AO1" s="127"/>
      <c r="AP1" s="127"/>
      <c r="AQ1" s="127"/>
      <c r="AR1" s="127"/>
      <c r="AS1" s="127"/>
      <c r="AT1" s="127"/>
      <c r="AU1" s="127"/>
      <c r="AV1" s="127"/>
      <c r="AW1" s="127"/>
      <c r="AX1" s="127"/>
      <c r="AY1" s="127"/>
      <c r="AZ1" s="127"/>
      <c r="BA1" s="127"/>
      <c r="BB1" s="127"/>
      <c r="BC1" s="127"/>
    </row>
    <row r="2" spans="1:57" ht="43.5" customHeight="1" x14ac:dyDescent="0.25">
      <c r="A2" s="116" t="s">
        <v>1</v>
      </c>
      <c r="B2" s="116"/>
      <c r="C2" s="116"/>
      <c r="D2" s="116"/>
      <c r="E2" s="126" t="s">
        <v>2</v>
      </c>
      <c r="F2" s="126" t="s">
        <v>3</v>
      </c>
      <c r="G2" s="28">
        <v>42751</v>
      </c>
      <c r="H2" s="29">
        <f>G2+7</f>
        <v>42758</v>
      </c>
      <c r="I2" s="29">
        <f t="shared" ref="I2:AT2" si="0">H2+7</f>
        <v>42765</v>
      </c>
      <c r="J2" s="29">
        <f t="shared" si="0"/>
        <v>42772</v>
      </c>
      <c r="K2" s="29">
        <f t="shared" si="0"/>
        <v>42779</v>
      </c>
      <c r="L2" s="29">
        <f t="shared" si="0"/>
        <v>42786</v>
      </c>
      <c r="M2" s="29">
        <f>L2+7</f>
        <v>42793</v>
      </c>
      <c r="N2" s="29">
        <f t="shared" si="0"/>
        <v>42800</v>
      </c>
      <c r="O2" s="29">
        <f t="shared" si="0"/>
        <v>42807</v>
      </c>
      <c r="P2" s="29">
        <f t="shared" si="0"/>
        <v>42814</v>
      </c>
      <c r="Q2" s="30" t="s">
        <v>4</v>
      </c>
      <c r="R2" s="29">
        <f>P2+7</f>
        <v>42821</v>
      </c>
      <c r="S2" s="29">
        <f>R2+7</f>
        <v>42828</v>
      </c>
      <c r="T2" s="31">
        <f>S2+7</f>
        <v>42835</v>
      </c>
      <c r="U2" s="29">
        <f>T2+7</f>
        <v>42842</v>
      </c>
      <c r="V2" s="29">
        <f t="shared" ref="V2:AA2" si="1">U2+7</f>
        <v>42849</v>
      </c>
      <c r="W2" s="29">
        <f>V2+7</f>
        <v>42856</v>
      </c>
      <c r="X2" s="29">
        <f>W2+7</f>
        <v>42863</v>
      </c>
      <c r="Y2" s="29">
        <f t="shared" si="1"/>
        <v>42870</v>
      </c>
      <c r="Z2" s="29">
        <f t="shared" si="1"/>
        <v>42877</v>
      </c>
      <c r="AA2" s="29">
        <f t="shared" si="1"/>
        <v>42884</v>
      </c>
      <c r="AB2" s="29">
        <f>AA2+7</f>
        <v>42891</v>
      </c>
      <c r="AC2" s="30" t="s">
        <v>5</v>
      </c>
      <c r="AD2" s="32">
        <f>+AB2+7</f>
        <v>42898</v>
      </c>
      <c r="AE2" s="32">
        <f t="shared" si="0"/>
        <v>42905</v>
      </c>
      <c r="AF2" s="32">
        <f t="shared" si="0"/>
        <v>42912</v>
      </c>
      <c r="AG2" s="29">
        <f>+AF2+7</f>
        <v>42919</v>
      </c>
      <c r="AH2" s="29">
        <f t="shared" ref="AH2:AP2" si="2">+AG2+7</f>
        <v>42926</v>
      </c>
      <c r="AI2" s="29">
        <f t="shared" si="2"/>
        <v>42933</v>
      </c>
      <c r="AJ2" s="29">
        <f t="shared" si="2"/>
        <v>42940</v>
      </c>
      <c r="AK2" s="29">
        <f t="shared" si="2"/>
        <v>42947</v>
      </c>
      <c r="AL2" s="29">
        <f t="shared" si="2"/>
        <v>42954</v>
      </c>
      <c r="AM2" s="29">
        <f t="shared" si="2"/>
        <v>42961</v>
      </c>
      <c r="AN2" s="29">
        <f t="shared" si="2"/>
        <v>42968</v>
      </c>
      <c r="AO2" s="29">
        <f t="shared" si="2"/>
        <v>42975</v>
      </c>
      <c r="AP2" s="29">
        <f t="shared" si="2"/>
        <v>42982</v>
      </c>
      <c r="AQ2" s="30" t="s">
        <v>6</v>
      </c>
      <c r="AR2" s="29">
        <f>+AP2+7</f>
        <v>42989</v>
      </c>
      <c r="AS2" s="29">
        <f>AR2+7</f>
        <v>42996</v>
      </c>
      <c r="AT2" s="29">
        <f t="shared" si="0"/>
        <v>43003</v>
      </c>
      <c r="AU2" s="29">
        <f>AT2+7</f>
        <v>43010</v>
      </c>
      <c r="AV2" s="32">
        <f t="shared" ref="AV2:BB2" si="3">AU2+7</f>
        <v>43017</v>
      </c>
      <c r="AW2" s="29">
        <f>+AV2+7</f>
        <v>43024</v>
      </c>
      <c r="AX2" s="29">
        <f>+AW2+7</f>
        <v>43031</v>
      </c>
      <c r="AY2" s="29">
        <f t="shared" si="3"/>
        <v>43038</v>
      </c>
      <c r="AZ2" s="29">
        <f>AY2+7</f>
        <v>43045</v>
      </c>
      <c r="BA2" s="29">
        <f t="shared" si="3"/>
        <v>43052</v>
      </c>
      <c r="BB2" s="29">
        <f t="shared" si="3"/>
        <v>43059</v>
      </c>
      <c r="BC2" s="119" t="s">
        <v>7</v>
      </c>
    </row>
    <row r="3" spans="1:57" ht="21" customHeight="1" x14ac:dyDescent="0.25">
      <c r="A3" s="116"/>
      <c r="B3" s="116"/>
      <c r="C3" s="116"/>
      <c r="D3" s="116"/>
      <c r="E3" s="126"/>
      <c r="F3" s="126"/>
      <c r="G3" s="33">
        <v>1</v>
      </c>
      <c r="H3" s="34">
        <v>2</v>
      </c>
      <c r="I3" s="34">
        <v>3</v>
      </c>
      <c r="J3" s="34">
        <v>4</v>
      </c>
      <c r="K3" s="34">
        <v>5</v>
      </c>
      <c r="L3" s="34">
        <v>6</v>
      </c>
      <c r="M3" s="34">
        <v>7</v>
      </c>
      <c r="N3" s="34">
        <v>8</v>
      </c>
      <c r="O3" s="34">
        <v>9</v>
      </c>
      <c r="P3" s="34">
        <v>10</v>
      </c>
      <c r="Q3" s="5"/>
      <c r="R3" s="34">
        <f>+P3+1</f>
        <v>11</v>
      </c>
      <c r="S3" s="34">
        <f>+R3+1</f>
        <v>12</v>
      </c>
      <c r="T3" s="38"/>
      <c r="U3" s="34">
        <f>S3+1</f>
        <v>13</v>
      </c>
      <c r="V3" s="34">
        <f t="shared" ref="V3:BB3" si="4">U3+1</f>
        <v>14</v>
      </c>
      <c r="W3" s="34">
        <f>V3+1</f>
        <v>15</v>
      </c>
      <c r="X3" s="34">
        <f>W3+1</f>
        <v>16</v>
      </c>
      <c r="Y3" s="34">
        <f t="shared" si="4"/>
        <v>17</v>
      </c>
      <c r="Z3" s="34">
        <f t="shared" si="4"/>
        <v>18</v>
      </c>
      <c r="AA3" s="34">
        <f t="shared" si="4"/>
        <v>19</v>
      </c>
      <c r="AB3" s="34">
        <f>AA3+1</f>
        <v>20</v>
      </c>
      <c r="AC3" s="5"/>
      <c r="AD3" s="16"/>
      <c r="AE3" s="17"/>
      <c r="AF3" s="18"/>
      <c r="AG3" s="34">
        <f>+AB3+1</f>
        <v>21</v>
      </c>
      <c r="AH3" s="34">
        <f>+AG3+1</f>
        <v>22</v>
      </c>
      <c r="AI3" s="34">
        <f t="shared" si="4"/>
        <v>23</v>
      </c>
      <c r="AJ3" s="34">
        <f t="shared" si="4"/>
        <v>24</v>
      </c>
      <c r="AK3" s="34">
        <f t="shared" si="4"/>
        <v>25</v>
      </c>
      <c r="AL3" s="34">
        <f>AK3+1</f>
        <v>26</v>
      </c>
      <c r="AM3" s="34">
        <f t="shared" si="4"/>
        <v>27</v>
      </c>
      <c r="AN3" s="34">
        <f t="shared" si="4"/>
        <v>28</v>
      </c>
      <c r="AO3" s="34">
        <f t="shared" si="4"/>
        <v>29</v>
      </c>
      <c r="AP3" s="34">
        <f>AO3+1</f>
        <v>30</v>
      </c>
      <c r="AQ3" s="5"/>
      <c r="AR3" s="34">
        <f>AP3+1</f>
        <v>31</v>
      </c>
      <c r="AS3" s="34">
        <f>AR3+1</f>
        <v>32</v>
      </c>
      <c r="AT3" s="34">
        <f t="shared" si="4"/>
        <v>33</v>
      </c>
      <c r="AU3" s="34">
        <f>AT3+1</f>
        <v>34</v>
      </c>
      <c r="AV3" s="22"/>
      <c r="AW3" s="34">
        <f>+AU3+1</f>
        <v>35</v>
      </c>
      <c r="AX3" s="34">
        <f>+AW3+1</f>
        <v>36</v>
      </c>
      <c r="AY3" s="34">
        <f t="shared" si="4"/>
        <v>37</v>
      </c>
      <c r="AZ3" s="34">
        <f>AY3+1</f>
        <v>38</v>
      </c>
      <c r="BA3" s="34">
        <f t="shared" si="4"/>
        <v>39</v>
      </c>
      <c r="BB3" s="34">
        <f t="shared" si="4"/>
        <v>40</v>
      </c>
      <c r="BC3" s="119"/>
    </row>
    <row r="4" spans="1:57" ht="30" customHeight="1" x14ac:dyDescent="0.25">
      <c r="A4" s="117" t="s">
        <v>8</v>
      </c>
      <c r="B4" s="117"/>
      <c r="C4" s="117"/>
      <c r="D4" s="117"/>
      <c r="E4" s="8">
        <v>2</v>
      </c>
      <c r="F4" s="8">
        <v>64</v>
      </c>
      <c r="G4" s="14"/>
      <c r="H4" s="6"/>
      <c r="I4" s="6"/>
      <c r="J4" s="6"/>
      <c r="K4" s="6"/>
      <c r="L4" s="6"/>
      <c r="M4" s="6"/>
      <c r="N4" s="8">
        <v>2</v>
      </c>
      <c r="O4" s="8">
        <v>2</v>
      </c>
      <c r="P4" s="8">
        <v>2</v>
      </c>
      <c r="Q4" s="35">
        <f>SUM(G4:P4)</f>
        <v>6</v>
      </c>
      <c r="R4" s="8">
        <v>2</v>
      </c>
      <c r="S4" s="8">
        <v>3</v>
      </c>
      <c r="T4" s="39"/>
      <c r="U4" s="8">
        <v>3</v>
      </c>
      <c r="V4" s="8">
        <v>3</v>
      </c>
      <c r="W4" s="8">
        <v>3</v>
      </c>
      <c r="X4" s="8">
        <v>3</v>
      </c>
      <c r="Y4" s="8">
        <v>3</v>
      </c>
      <c r="Z4" s="8">
        <v>2</v>
      </c>
      <c r="AA4" s="8">
        <v>2</v>
      </c>
      <c r="AB4" s="8">
        <v>2</v>
      </c>
      <c r="AC4" s="35">
        <f>SUM(R4:AB4)+Q4</f>
        <v>32</v>
      </c>
      <c r="AD4" s="19"/>
      <c r="AE4" s="20"/>
      <c r="AF4" s="21"/>
      <c r="AG4" s="8">
        <v>2</v>
      </c>
      <c r="AH4" s="8">
        <v>2</v>
      </c>
      <c r="AI4" s="8">
        <v>2</v>
      </c>
      <c r="AJ4" s="8">
        <v>2</v>
      </c>
      <c r="AK4" s="8">
        <v>2</v>
      </c>
      <c r="AL4" s="8">
        <v>2</v>
      </c>
      <c r="AM4" s="8">
        <v>2</v>
      </c>
      <c r="AN4" s="8">
        <v>2</v>
      </c>
      <c r="AO4" s="8">
        <v>2</v>
      </c>
      <c r="AP4" s="8">
        <v>2</v>
      </c>
      <c r="AQ4" s="35">
        <f>SUM(AG4:AP4)+AC4</f>
        <v>52</v>
      </c>
      <c r="AR4" s="8">
        <v>1</v>
      </c>
      <c r="AS4" s="8">
        <v>1</v>
      </c>
      <c r="AT4" s="8">
        <v>1</v>
      </c>
      <c r="AU4" s="8">
        <v>1</v>
      </c>
      <c r="AV4" s="23"/>
      <c r="AW4" s="8">
        <v>1</v>
      </c>
      <c r="AX4" s="8">
        <v>1</v>
      </c>
      <c r="AY4" s="8">
        <v>1</v>
      </c>
      <c r="AZ4" s="8">
        <v>1</v>
      </c>
      <c r="BA4" s="8">
        <v>2</v>
      </c>
      <c r="BB4" s="8">
        <v>2</v>
      </c>
      <c r="BC4" s="35">
        <f>SUM(AR4:BB4)+AQ4</f>
        <v>64</v>
      </c>
    </row>
    <row r="5" spans="1:57" ht="30" customHeight="1" x14ac:dyDescent="0.25">
      <c r="A5" s="128" t="s">
        <v>9</v>
      </c>
      <c r="B5" s="128"/>
      <c r="C5" s="128"/>
      <c r="D5" s="128"/>
      <c r="E5" s="9">
        <v>2</v>
      </c>
      <c r="F5" s="9">
        <v>32</v>
      </c>
      <c r="G5" s="10">
        <v>4</v>
      </c>
      <c r="H5" s="10">
        <v>4</v>
      </c>
      <c r="I5" s="10">
        <v>4</v>
      </c>
      <c r="J5" s="10">
        <v>4</v>
      </c>
      <c r="K5" s="9">
        <v>4</v>
      </c>
      <c r="L5" s="9">
        <v>4</v>
      </c>
      <c r="M5" s="9">
        <v>4</v>
      </c>
      <c r="N5" s="9">
        <v>1</v>
      </c>
      <c r="O5" s="9">
        <v>1</v>
      </c>
      <c r="P5" s="9">
        <v>1</v>
      </c>
      <c r="Q5" s="35">
        <f>SUM(G5:P5)</f>
        <v>31</v>
      </c>
      <c r="R5" s="9">
        <v>1</v>
      </c>
      <c r="S5" s="6"/>
      <c r="T5" s="6"/>
      <c r="U5" s="6"/>
      <c r="V5" s="6"/>
      <c r="W5" s="6"/>
      <c r="X5" s="6"/>
      <c r="Y5" s="6"/>
      <c r="Z5" s="6"/>
      <c r="AA5" s="6"/>
      <c r="AB5" s="6"/>
      <c r="AC5" s="35">
        <f>SUM(R5:AB5)+Q5</f>
        <v>32</v>
      </c>
      <c r="AD5" s="19"/>
      <c r="AE5" s="20"/>
      <c r="AF5" s="21"/>
      <c r="AG5" s="6"/>
      <c r="AH5" s="6"/>
      <c r="AI5" s="6"/>
      <c r="AJ5" s="6"/>
      <c r="AK5" s="6"/>
      <c r="AL5" s="6"/>
      <c r="AM5" s="6"/>
      <c r="AN5" s="6"/>
      <c r="AO5" s="6"/>
      <c r="AP5" s="6"/>
      <c r="AQ5" s="35">
        <f t="shared" ref="AQ5:AQ9" si="5">SUM(AG5:AP5)+AC5</f>
        <v>32</v>
      </c>
      <c r="AR5" s="6"/>
      <c r="AS5" s="6"/>
      <c r="AT5" s="6"/>
      <c r="AU5" s="6"/>
      <c r="AV5" s="23"/>
      <c r="AW5" s="6"/>
      <c r="AX5" s="6"/>
      <c r="AY5" s="6"/>
      <c r="AZ5" s="6"/>
      <c r="BA5" s="6"/>
      <c r="BB5" s="6"/>
      <c r="BC5" s="35">
        <f t="shared" ref="BC5:BC9" si="6">SUM(AR5:BB5)+AQ5</f>
        <v>32</v>
      </c>
    </row>
    <row r="6" spans="1:57" ht="30" customHeight="1" x14ac:dyDescent="0.25">
      <c r="A6" s="129" t="s">
        <v>10</v>
      </c>
      <c r="B6" s="129"/>
      <c r="C6" s="129"/>
      <c r="D6" s="129"/>
      <c r="E6" s="11">
        <v>3</v>
      </c>
      <c r="F6" s="11">
        <v>48</v>
      </c>
      <c r="G6" s="11">
        <v>3</v>
      </c>
      <c r="H6" s="11">
        <v>3</v>
      </c>
      <c r="I6" s="11">
        <v>3</v>
      </c>
      <c r="J6" s="11">
        <v>3</v>
      </c>
      <c r="K6" s="11">
        <v>3</v>
      </c>
      <c r="L6" s="11">
        <v>3</v>
      </c>
      <c r="M6" s="11">
        <v>3</v>
      </c>
      <c r="N6" s="11">
        <v>1</v>
      </c>
      <c r="O6" s="11">
        <v>1</v>
      </c>
      <c r="P6" s="11">
        <v>1</v>
      </c>
      <c r="Q6" s="35">
        <f>SUM(G6:P6)</f>
        <v>24</v>
      </c>
      <c r="R6" s="11">
        <v>1</v>
      </c>
      <c r="S6" s="11">
        <v>1</v>
      </c>
      <c r="T6" s="39"/>
      <c r="U6" s="11">
        <v>1</v>
      </c>
      <c r="V6" s="11">
        <v>1</v>
      </c>
      <c r="W6" s="11">
        <v>1</v>
      </c>
      <c r="X6" s="11">
        <v>1</v>
      </c>
      <c r="Y6" s="11">
        <v>1</v>
      </c>
      <c r="Z6" s="11">
        <v>1</v>
      </c>
      <c r="AA6" s="11">
        <v>1</v>
      </c>
      <c r="AB6" s="11">
        <v>1</v>
      </c>
      <c r="AC6" s="35">
        <f>SUM(R6:AB6)+Q6</f>
        <v>34</v>
      </c>
      <c r="AD6" s="19"/>
      <c r="AE6" s="20"/>
      <c r="AF6" s="21"/>
      <c r="AG6" s="11">
        <v>1</v>
      </c>
      <c r="AH6" s="11">
        <v>1</v>
      </c>
      <c r="AI6" s="11">
        <v>1</v>
      </c>
      <c r="AJ6" s="11">
        <v>1</v>
      </c>
      <c r="AK6" s="11">
        <v>1</v>
      </c>
      <c r="AL6" s="11">
        <v>1</v>
      </c>
      <c r="AM6" s="11">
        <v>1</v>
      </c>
      <c r="AN6" s="11">
        <v>1</v>
      </c>
      <c r="AO6" s="11">
        <v>1</v>
      </c>
      <c r="AP6" s="11">
        <v>1</v>
      </c>
      <c r="AQ6" s="35">
        <f t="shared" si="5"/>
        <v>44</v>
      </c>
      <c r="AR6" s="11">
        <v>1</v>
      </c>
      <c r="AS6" s="11">
        <v>1</v>
      </c>
      <c r="AT6" s="11">
        <v>1</v>
      </c>
      <c r="AU6" s="11">
        <v>1</v>
      </c>
      <c r="AV6" s="23"/>
      <c r="AW6" s="11"/>
      <c r="AX6" s="11"/>
      <c r="AY6" s="11"/>
      <c r="AZ6" s="11"/>
      <c r="BA6" s="11"/>
      <c r="BB6" s="11"/>
      <c r="BC6" s="35">
        <f t="shared" si="6"/>
        <v>48</v>
      </c>
    </row>
    <row r="7" spans="1:57" ht="30" customHeight="1" x14ac:dyDescent="0.25">
      <c r="A7" s="118" t="s">
        <v>11</v>
      </c>
      <c r="B7" s="118"/>
      <c r="C7" s="118"/>
      <c r="D7" s="118"/>
      <c r="E7" s="12">
        <v>4</v>
      </c>
      <c r="F7" s="13">
        <v>96</v>
      </c>
      <c r="G7" s="14"/>
      <c r="H7" s="14"/>
      <c r="I7" s="14"/>
      <c r="J7" s="14"/>
      <c r="K7" s="14"/>
      <c r="L7" s="14"/>
      <c r="M7" s="14"/>
      <c r="N7" s="13">
        <v>3</v>
      </c>
      <c r="O7" s="13">
        <v>3</v>
      </c>
      <c r="P7" s="13">
        <v>3</v>
      </c>
      <c r="Q7" s="35">
        <f t="shared" ref="Q7:Q9" si="7">SUM(G7:P7)</f>
        <v>9</v>
      </c>
      <c r="R7" s="13">
        <v>3</v>
      </c>
      <c r="S7" s="13">
        <v>3</v>
      </c>
      <c r="T7" s="39"/>
      <c r="U7" s="13">
        <v>3</v>
      </c>
      <c r="V7" s="13">
        <v>3</v>
      </c>
      <c r="W7" s="13">
        <v>3</v>
      </c>
      <c r="X7" s="13">
        <v>3</v>
      </c>
      <c r="Y7" s="13">
        <v>3</v>
      </c>
      <c r="Z7" s="13">
        <v>3</v>
      </c>
      <c r="AA7" s="13">
        <v>3</v>
      </c>
      <c r="AB7" s="13">
        <v>3</v>
      </c>
      <c r="AC7" s="35">
        <f t="shared" ref="AC7:AC9" si="8">SUM(R7:AB7)+Q7</f>
        <v>39</v>
      </c>
      <c r="AD7" s="19"/>
      <c r="AE7" s="20"/>
      <c r="AF7" s="21"/>
      <c r="AG7" s="13">
        <v>3</v>
      </c>
      <c r="AH7" s="13">
        <v>3</v>
      </c>
      <c r="AI7" s="13">
        <v>3</v>
      </c>
      <c r="AJ7" s="13">
        <v>3</v>
      </c>
      <c r="AK7" s="13">
        <v>3</v>
      </c>
      <c r="AL7" s="13">
        <v>3</v>
      </c>
      <c r="AM7" s="13">
        <v>3</v>
      </c>
      <c r="AN7" s="13">
        <v>3</v>
      </c>
      <c r="AO7" s="13">
        <v>3</v>
      </c>
      <c r="AP7" s="13">
        <v>3</v>
      </c>
      <c r="AQ7" s="35">
        <f t="shared" si="5"/>
        <v>69</v>
      </c>
      <c r="AR7" s="13">
        <v>3</v>
      </c>
      <c r="AS7" s="13">
        <v>3</v>
      </c>
      <c r="AT7" s="13">
        <v>3</v>
      </c>
      <c r="AU7" s="13">
        <v>2</v>
      </c>
      <c r="AV7" s="23"/>
      <c r="AW7" s="13">
        <v>3</v>
      </c>
      <c r="AX7" s="13">
        <v>3</v>
      </c>
      <c r="AY7" s="13">
        <v>3</v>
      </c>
      <c r="AZ7" s="13">
        <v>3</v>
      </c>
      <c r="BA7" s="13">
        <v>2</v>
      </c>
      <c r="BB7" s="13">
        <v>2</v>
      </c>
      <c r="BC7" s="35">
        <f t="shared" si="6"/>
        <v>96</v>
      </c>
    </row>
    <row r="8" spans="1:57" ht="15" customHeight="1" x14ac:dyDescent="0.25">
      <c r="A8" s="115" t="s">
        <v>12</v>
      </c>
      <c r="B8" s="115"/>
      <c r="C8" s="115"/>
      <c r="D8" s="115"/>
      <c r="E8" s="115">
        <v>0</v>
      </c>
      <c r="F8" s="115">
        <v>40</v>
      </c>
      <c r="G8" s="14"/>
      <c r="H8" s="6"/>
      <c r="I8" s="6"/>
      <c r="J8" s="6"/>
      <c r="K8" s="6"/>
      <c r="L8" s="6"/>
      <c r="M8" s="6"/>
      <c r="N8" s="6"/>
      <c r="O8" s="6"/>
      <c r="P8" s="6"/>
      <c r="Q8" s="35">
        <f t="shared" si="7"/>
        <v>0</v>
      </c>
      <c r="R8" s="6"/>
      <c r="S8" s="6"/>
      <c r="T8" s="39"/>
      <c r="U8" s="6"/>
      <c r="V8" s="6"/>
      <c r="W8" s="6"/>
      <c r="X8" s="6"/>
      <c r="Y8" s="6"/>
      <c r="Z8" s="8">
        <v>1</v>
      </c>
      <c r="AA8" s="8">
        <v>1</v>
      </c>
      <c r="AB8" s="8">
        <v>1</v>
      </c>
      <c r="AC8" s="35">
        <f t="shared" si="8"/>
        <v>3</v>
      </c>
      <c r="AD8" s="19"/>
      <c r="AE8" s="20"/>
      <c r="AF8" s="21"/>
      <c r="AG8" s="8">
        <v>1</v>
      </c>
      <c r="AH8" s="8">
        <v>1</v>
      </c>
      <c r="AI8" s="8">
        <v>1</v>
      </c>
      <c r="AJ8" s="8">
        <v>1</v>
      </c>
      <c r="AK8" s="8">
        <v>1</v>
      </c>
      <c r="AL8" s="8">
        <v>1</v>
      </c>
      <c r="AM8" s="8">
        <v>1</v>
      </c>
      <c r="AN8" s="8">
        <v>1</v>
      </c>
      <c r="AO8" s="8">
        <v>1</v>
      </c>
      <c r="AP8" s="8">
        <v>1</v>
      </c>
      <c r="AQ8" s="35">
        <f t="shared" si="5"/>
        <v>13</v>
      </c>
      <c r="AR8" s="8">
        <v>2</v>
      </c>
      <c r="AS8" s="8">
        <v>2</v>
      </c>
      <c r="AT8" s="8">
        <v>2</v>
      </c>
      <c r="AU8" s="8">
        <v>2</v>
      </c>
      <c r="AV8" s="23"/>
      <c r="AW8" s="8">
        <v>2</v>
      </c>
      <c r="AX8" s="8">
        <v>2</v>
      </c>
      <c r="AY8" s="8">
        <v>2</v>
      </c>
      <c r="AZ8" s="8">
        <v>2</v>
      </c>
      <c r="BA8" s="8">
        <v>1</v>
      </c>
      <c r="BB8" s="8">
        <v>1</v>
      </c>
      <c r="BC8" s="35">
        <f t="shared" si="6"/>
        <v>31</v>
      </c>
    </row>
    <row r="9" spans="1:57" ht="15" customHeight="1" x14ac:dyDescent="0.25">
      <c r="A9" s="115"/>
      <c r="B9" s="115"/>
      <c r="C9" s="115"/>
      <c r="D9" s="115"/>
      <c r="E9" s="115"/>
      <c r="F9" s="115"/>
      <c r="G9" s="14"/>
      <c r="H9" s="6"/>
      <c r="I9" s="14"/>
      <c r="J9" s="14"/>
      <c r="K9" s="6"/>
      <c r="L9" s="6"/>
      <c r="M9" s="6"/>
      <c r="N9" s="6"/>
      <c r="O9" s="6"/>
      <c r="P9" s="6"/>
      <c r="Q9" s="35">
        <f t="shared" si="7"/>
        <v>0</v>
      </c>
      <c r="R9" s="6"/>
      <c r="S9" s="6"/>
      <c r="T9" s="40"/>
      <c r="U9" s="6"/>
      <c r="V9" s="6"/>
      <c r="W9" s="6"/>
      <c r="X9" s="6"/>
      <c r="Y9" s="6"/>
      <c r="Z9" s="6"/>
      <c r="AA9" s="6"/>
      <c r="AB9" s="6"/>
      <c r="AC9" s="35">
        <f t="shared" si="8"/>
        <v>0</v>
      </c>
      <c r="AD9" s="41"/>
      <c r="AE9" s="42"/>
      <c r="AF9" s="43"/>
      <c r="AG9" s="6"/>
      <c r="AH9" s="6"/>
      <c r="AI9" s="6"/>
      <c r="AJ9" s="6"/>
      <c r="AK9" s="6"/>
      <c r="AL9" s="6"/>
      <c r="AM9" s="6"/>
      <c r="AN9" s="6"/>
      <c r="AO9" s="6"/>
      <c r="AP9" s="6"/>
      <c r="AQ9" s="35">
        <f t="shared" si="5"/>
        <v>0</v>
      </c>
      <c r="AR9" s="6"/>
      <c r="AS9" s="6"/>
      <c r="AT9" s="6"/>
      <c r="AU9" s="13">
        <v>1</v>
      </c>
      <c r="AV9" s="44"/>
      <c r="AW9" s="13">
        <v>1</v>
      </c>
      <c r="AX9" s="13">
        <v>1</v>
      </c>
      <c r="AY9" s="13">
        <v>1</v>
      </c>
      <c r="AZ9" s="13">
        <v>1</v>
      </c>
      <c r="BA9" s="13">
        <v>2</v>
      </c>
      <c r="BB9" s="13">
        <v>2</v>
      </c>
      <c r="BC9" s="35">
        <f t="shared" si="6"/>
        <v>9</v>
      </c>
      <c r="BE9" s="45" t="s">
        <v>13</v>
      </c>
    </row>
    <row r="10" spans="1:57" ht="22.5" customHeight="1" x14ac:dyDescent="0.25">
      <c r="A10" s="116" t="s">
        <v>7</v>
      </c>
      <c r="B10" s="116"/>
      <c r="C10" s="116"/>
      <c r="D10" s="116"/>
      <c r="E10" s="36">
        <f>E4+E5+E6+E7+E8</f>
        <v>11</v>
      </c>
      <c r="F10" s="24">
        <f t="shared" ref="F10:S10" si="9">SUM(F4:F9)</f>
        <v>280</v>
      </c>
      <c r="G10" s="25">
        <f t="shared" si="9"/>
        <v>7</v>
      </c>
      <c r="H10" s="25">
        <f t="shared" si="9"/>
        <v>7</v>
      </c>
      <c r="I10" s="25">
        <f t="shared" si="9"/>
        <v>7</v>
      </c>
      <c r="J10" s="25">
        <f t="shared" si="9"/>
        <v>7</v>
      </c>
      <c r="K10" s="25">
        <f t="shared" si="9"/>
        <v>7</v>
      </c>
      <c r="L10" s="25">
        <f t="shared" si="9"/>
        <v>7</v>
      </c>
      <c r="M10" s="25">
        <f t="shared" si="9"/>
        <v>7</v>
      </c>
      <c r="N10" s="25">
        <f t="shared" si="9"/>
        <v>7</v>
      </c>
      <c r="O10" s="25">
        <f t="shared" si="9"/>
        <v>7</v>
      </c>
      <c r="P10" s="25">
        <f t="shared" si="9"/>
        <v>7</v>
      </c>
      <c r="Q10" s="37">
        <f t="shared" si="9"/>
        <v>70</v>
      </c>
      <c r="R10" s="25">
        <f t="shared" si="9"/>
        <v>7</v>
      </c>
      <c r="S10" s="25">
        <f t="shared" si="9"/>
        <v>7</v>
      </c>
      <c r="T10" s="25"/>
      <c r="U10" s="25">
        <f t="shared" ref="U10:AC10" si="10">SUM(U4:U9)</f>
        <v>7</v>
      </c>
      <c r="V10" s="25">
        <f t="shared" si="10"/>
        <v>7</v>
      </c>
      <c r="W10" s="25">
        <f t="shared" si="10"/>
        <v>7</v>
      </c>
      <c r="X10" s="25">
        <f t="shared" si="10"/>
        <v>7</v>
      </c>
      <c r="Y10" s="25">
        <f t="shared" si="10"/>
        <v>7</v>
      </c>
      <c r="Z10" s="25">
        <f t="shared" si="10"/>
        <v>7</v>
      </c>
      <c r="AA10" s="25">
        <f t="shared" si="10"/>
        <v>7</v>
      </c>
      <c r="AB10" s="25">
        <f t="shared" si="10"/>
        <v>7</v>
      </c>
      <c r="AC10" s="37">
        <f t="shared" si="10"/>
        <v>140</v>
      </c>
      <c r="AD10" s="25"/>
      <c r="AE10" s="25"/>
      <c r="AF10" s="25"/>
      <c r="AG10" s="25">
        <f t="shared" ref="AG10:AU10" si="11">SUM(AG4:AG9)</f>
        <v>7</v>
      </c>
      <c r="AH10" s="25">
        <f t="shared" si="11"/>
        <v>7</v>
      </c>
      <c r="AI10" s="25">
        <f t="shared" si="11"/>
        <v>7</v>
      </c>
      <c r="AJ10" s="25">
        <f t="shared" si="11"/>
        <v>7</v>
      </c>
      <c r="AK10" s="25">
        <f t="shared" si="11"/>
        <v>7</v>
      </c>
      <c r="AL10" s="25">
        <f t="shared" si="11"/>
        <v>7</v>
      </c>
      <c r="AM10" s="25">
        <f t="shared" si="11"/>
        <v>7</v>
      </c>
      <c r="AN10" s="25">
        <f t="shared" si="11"/>
        <v>7</v>
      </c>
      <c r="AO10" s="25">
        <f t="shared" si="11"/>
        <v>7</v>
      </c>
      <c r="AP10" s="25">
        <f t="shared" si="11"/>
        <v>7</v>
      </c>
      <c r="AQ10" s="37">
        <f t="shared" si="11"/>
        <v>210</v>
      </c>
      <c r="AR10" s="25">
        <f t="shared" si="11"/>
        <v>7</v>
      </c>
      <c r="AS10" s="25">
        <f t="shared" si="11"/>
        <v>7</v>
      </c>
      <c r="AT10" s="25">
        <f t="shared" si="11"/>
        <v>7</v>
      </c>
      <c r="AU10" s="25">
        <f t="shared" si="11"/>
        <v>7</v>
      </c>
      <c r="AV10" s="25"/>
      <c r="AW10" s="25">
        <f t="shared" ref="AW10:BC10" si="12">SUM(AW4:AW9)</f>
        <v>7</v>
      </c>
      <c r="AX10" s="25">
        <f t="shared" si="12"/>
        <v>7</v>
      </c>
      <c r="AY10" s="25">
        <f t="shared" si="12"/>
        <v>7</v>
      </c>
      <c r="AZ10" s="25">
        <f t="shared" si="12"/>
        <v>7</v>
      </c>
      <c r="BA10" s="25">
        <f t="shared" si="12"/>
        <v>7</v>
      </c>
      <c r="BB10" s="25">
        <f t="shared" si="12"/>
        <v>7</v>
      </c>
      <c r="BC10" s="37">
        <f t="shared" si="12"/>
        <v>280</v>
      </c>
      <c r="BE10" s="45">
        <f>+BC10-BC6-BC5</f>
        <v>200</v>
      </c>
    </row>
    <row r="11" spans="1:57" x14ac:dyDescent="0.25">
      <c r="A11" s="1"/>
      <c r="B11" s="1"/>
      <c r="C11" s="1"/>
      <c r="D11" s="1"/>
      <c r="E11" s="1"/>
      <c r="F11" s="3"/>
      <c r="G11" s="2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</row>
    <row r="12" spans="1:57" x14ac:dyDescent="0.25">
      <c r="A12" s="1"/>
      <c r="B12" s="1"/>
      <c r="C12" s="1"/>
      <c r="D12" s="1"/>
      <c r="E12" s="1"/>
      <c r="F12" s="3"/>
      <c r="G12" s="2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</row>
    <row r="13" spans="1:57" ht="36.75" customHeight="1" x14ac:dyDescent="0.25">
      <c r="A13" s="116" t="s">
        <v>14</v>
      </c>
      <c r="B13" s="116"/>
      <c r="C13" s="116"/>
      <c r="D13" s="116"/>
      <c r="E13" s="126" t="s">
        <v>2</v>
      </c>
      <c r="F13" s="126" t="s">
        <v>3</v>
      </c>
      <c r="G13" s="28">
        <v>42751</v>
      </c>
      <c r="H13" s="29">
        <f>G13+7</f>
        <v>42758</v>
      </c>
      <c r="I13" s="29">
        <f t="shared" ref="I13" si="13">H13+7</f>
        <v>42765</v>
      </c>
      <c r="J13" s="29">
        <f t="shared" ref="J13" si="14">I13+7</f>
        <v>42772</v>
      </c>
      <c r="K13" s="29">
        <f t="shared" ref="K13" si="15">J13+7</f>
        <v>42779</v>
      </c>
      <c r="L13" s="29">
        <f t="shared" ref="L13" si="16">K13+7</f>
        <v>42786</v>
      </c>
      <c r="M13" s="29">
        <f>L13+7</f>
        <v>42793</v>
      </c>
      <c r="N13" s="29">
        <f t="shared" ref="N13" si="17">M13+7</f>
        <v>42800</v>
      </c>
      <c r="O13" s="29">
        <f t="shared" ref="O13" si="18">N13+7</f>
        <v>42807</v>
      </c>
      <c r="P13" s="29">
        <f t="shared" ref="P13" si="19">O13+7</f>
        <v>42814</v>
      </c>
      <c r="Q13" s="30" t="s">
        <v>4</v>
      </c>
      <c r="R13" s="29">
        <f>P13+7</f>
        <v>42821</v>
      </c>
      <c r="S13" s="29">
        <f>R13+7</f>
        <v>42828</v>
      </c>
      <c r="T13" s="31">
        <f>S13+7</f>
        <v>42835</v>
      </c>
      <c r="U13" s="29">
        <f>T13+7</f>
        <v>42842</v>
      </c>
      <c r="V13" s="29">
        <f t="shared" ref="V13" si="20">U13+7</f>
        <v>42849</v>
      </c>
      <c r="W13" s="29">
        <f>V13+7</f>
        <v>42856</v>
      </c>
      <c r="X13" s="29">
        <f>W13+7</f>
        <v>42863</v>
      </c>
      <c r="Y13" s="29">
        <f t="shared" ref="Y13" si="21">X13+7</f>
        <v>42870</v>
      </c>
      <c r="Z13" s="29">
        <f t="shared" ref="Z13" si="22">Y13+7</f>
        <v>42877</v>
      </c>
      <c r="AA13" s="29">
        <f t="shared" ref="AA13" si="23">Z13+7</f>
        <v>42884</v>
      </c>
      <c r="AB13" s="29">
        <f>AA13+7</f>
        <v>42891</v>
      </c>
      <c r="AC13" s="30" t="s">
        <v>5</v>
      </c>
      <c r="AD13" s="32">
        <f>+AB13+7</f>
        <v>42898</v>
      </c>
      <c r="AE13" s="32">
        <f t="shared" ref="AE13" si="24">AD13+7</f>
        <v>42905</v>
      </c>
      <c r="AF13" s="32">
        <f t="shared" ref="AF13" si="25">AE13+7</f>
        <v>42912</v>
      </c>
      <c r="AG13" s="29">
        <f>+AF13+7</f>
        <v>42919</v>
      </c>
      <c r="AH13" s="29">
        <f t="shared" ref="AH13:AP13" si="26">+AG13+7</f>
        <v>42926</v>
      </c>
      <c r="AI13" s="29">
        <f t="shared" si="26"/>
        <v>42933</v>
      </c>
      <c r="AJ13" s="29">
        <f t="shared" si="26"/>
        <v>42940</v>
      </c>
      <c r="AK13" s="29">
        <f t="shared" si="26"/>
        <v>42947</v>
      </c>
      <c r="AL13" s="29">
        <f t="shared" si="26"/>
        <v>42954</v>
      </c>
      <c r="AM13" s="29">
        <f t="shared" si="26"/>
        <v>42961</v>
      </c>
      <c r="AN13" s="29">
        <f t="shared" si="26"/>
        <v>42968</v>
      </c>
      <c r="AO13" s="29">
        <f t="shared" si="26"/>
        <v>42975</v>
      </c>
      <c r="AP13" s="29">
        <f t="shared" si="26"/>
        <v>42982</v>
      </c>
      <c r="AQ13" s="30" t="s">
        <v>6</v>
      </c>
      <c r="AR13" s="29">
        <f>+AP13+7</f>
        <v>42989</v>
      </c>
      <c r="AS13" s="29">
        <f>AR13+7</f>
        <v>42996</v>
      </c>
      <c r="AT13" s="29">
        <f t="shared" ref="AT13" si="27">AS13+7</f>
        <v>43003</v>
      </c>
      <c r="AU13" s="29">
        <f>AT13+7</f>
        <v>43010</v>
      </c>
      <c r="AV13" s="32">
        <f t="shared" ref="AV13" si="28">AU13+7</f>
        <v>43017</v>
      </c>
      <c r="AW13" s="29">
        <f>+AV13+7</f>
        <v>43024</v>
      </c>
      <c r="AX13" s="29">
        <f>+AW13+7</f>
        <v>43031</v>
      </c>
      <c r="AY13" s="29">
        <f t="shared" ref="AY13" si="29">AX13+7</f>
        <v>43038</v>
      </c>
      <c r="AZ13" s="29">
        <f>AY13+7</f>
        <v>43045</v>
      </c>
      <c r="BA13" s="29">
        <f t="shared" ref="BA13" si="30">AZ13+7</f>
        <v>43052</v>
      </c>
      <c r="BB13" s="29">
        <f t="shared" ref="BB13" si="31">BA13+7</f>
        <v>43059</v>
      </c>
      <c r="BC13" s="119" t="s">
        <v>7</v>
      </c>
    </row>
    <row r="14" spans="1:57" x14ac:dyDescent="0.25">
      <c r="A14" s="116"/>
      <c r="B14" s="116"/>
      <c r="C14" s="116"/>
      <c r="D14" s="116"/>
      <c r="E14" s="126"/>
      <c r="F14" s="126"/>
      <c r="G14" s="33">
        <v>1</v>
      </c>
      <c r="H14" s="34">
        <v>2</v>
      </c>
      <c r="I14" s="34">
        <v>3</v>
      </c>
      <c r="J14" s="34">
        <v>4</v>
      </c>
      <c r="K14" s="34">
        <v>5</v>
      </c>
      <c r="L14" s="34">
        <v>6</v>
      </c>
      <c r="M14" s="34">
        <v>7</v>
      </c>
      <c r="N14" s="34">
        <v>8</v>
      </c>
      <c r="O14" s="34">
        <v>9</v>
      </c>
      <c r="P14" s="34">
        <v>10</v>
      </c>
      <c r="Q14" s="5"/>
      <c r="R14" s="34">
        <f>+P14+1</f>
        <v>11</v>
      </c>
      <c r="S14" s="34">
        <f>+R14+1</f>
        <v>12</v>
      </c>
      <c r="T14" s="38"/>
      <c r="U14" s="34">
        <f>S14+1</f>
        <v>13</v>
      </c>
      <c r="V14" s="34">
        <f t="shared" ref="V14" si="32">U14+1</f>
        <v>14</v>
      </c>
      <c r="W14" s="34">
        <f>V14+1</f>
        <v>15</v>
      </c>
      <c r="X14" s="34">
        <f>W14+1</f>
        <v>16</v>
      </c>
      <c r="Y14" s="34">
        <f t="shared" ref="Y14" si="33">X14+1</f>
        <v>17</v>
      </c>
      <c r="Z14" s="34">
        <f t="shared" ref="Z14" si="34">Y14+1</f>
        <v>18</v>
      </c>
      <c r="AA14" s="34">
        <f t="shared" ref="AA14" si="35">Z14+1</f>
        <v>19</v>
      </c>
      <c r="AB14" s="34">
        <f>AA14+1</f>
        <v>20</v>
      </c>
      <c r="AC14" s="5"/>
      <c r="AD14" s="16"/>
      <c r="AE14" s="17"/>
      <c r="AF14" s="18"/>
      <c r="AG14" s="34">
        <f>+AB14+1</f>
        <v>21</v>
      </c>
      <c r="AH14" s="34">
        <f>+AG14+1</f>
        <v>22</v>
      </c>
      <c r="AI14" s="34">
        <f t="shared" ref="AI14" si="36">AH14+1</f>
        <v>23</v>
      </c>
      <c r="AJ14" s="34">
        <f t="shared" ref="AJ14" si="37">AI14+1</f>
        <v>24</v>
      </c>
      <c r="AK14" s="34">
        <f t="shared" ref="AK14" si="38">AJ14+1</f>
        <v>25</v>
      </c>
      <c r="AL14" s="34">
        <f>AK14+1</f>
        <v>26</v>
      </c>
      <c r="AM14" s="34">
        <f t="shared" ref="AM14" si="39">AL14+1</f>
        <v>27</v>
      </c>
      <c r="AN14" s="34">
        <f t="shared" ref="AN14" si="40">AM14+1</f>
        <v>28</v>
      </c>
      <c r="AO14" s="34">
        <f t="shared" ref="AO14" si="41">AN14+1</f>
        <v>29</v>
      </c>
      <c r="AP14" s="34">
        <f>AO14+1</f>
        <v>30</v>
      </c>
      <c r="AQ14" s="5"/>
      <c r="AR14" s="34">
        <f>AP14+1</f>
        <v>31</v>
      </c>
      <c r="AS14" s="34">
        <f>AR14+1</f>
        <v>32</v>
      </c>
      <c r="AT14" s="34">
        <f t="shared" ref="AT14" si="42">AS14+1</f>
        <v>33</v>
      </c>
      <c r="AU14" s="34">
        <f>AT14+1</f>
        <v>34</v>
      </c>
      <c r="AV14" s="22"/>
      <c r="AW14" s="34">
        <f>+AU14+1</f>
        <v>35</v>
      </c>
      <c r="AX14" s="34">
        <f>+AW14+1</f>
        <v>36</v>
      </c>
      <c r="AY14" s="34">
        <f t="shared" ref="AY14" si="43">AX14+1</f>
        <v>37</v>
      </c>
      <c r="AZ14" s="34">
        <f>AY14+1</f>
        <v>38</v>
      </c>
      <c r="BA14" s="34">
        <f t="shared" ref="BA14" si="44">AZ14+1</f>
        <v>39</v>
      </c>
      <c r="BB14" s="34">
        <f t="shared" ref="BB14" si="45">BA14+1</f>
        <v>40</v>
      </c>
      <c r="BC14" s="119"/>
    </row>
    <row r="15" spans="1:57" ht="30" customHeight="1" x14ac:dyDescent="0.25">
      <c r="A15" s="120" t="s">
        <v>15</v>
      </c>
      <c r="B15" s="121"/>
      <c r="C15" s="121"/>
      <c r="D15" s="122"/>
      <c r="E15" s="15">
        <v>0</v>
      </c>
      <c r="F15" s="15">
        <v>40</v>
      </c>
      <c r="G15" s="15">
        <v>7</v>
      </c>
      <c r="H15" s="15">
        <v>7</v>
      </c>
      <c r="I15" s="15">
        <v>7</v>
      </c>
      <c r="J15" s="15">
        <v>7</v>
      </c>
      <c r="K15" s="15">
        <v>7</v>
      </c>
      <c r="L15" s="15">
        <v>3</v>
      </c>
      <c r="M15" s="15">
        <v>2</v>
      </c>
      <c r="N15" s="6"/>
      <c r="O15" s="6"/>
      <c r="P15" s="6"/>
      <c r="Q15" s="35">
        <f t="shared" ref="Q15:Q21" si="46">SUM(G15:P15)</f>
        <v>40</v>
      </c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35">
        <f t="shared" ref="AC15:AC21" si="47">SUM(R15:AB15)+Q15</f>
        <v>40</v>
      </c>
      <c r="AD15" s="19"/>
      <c r="AE15" s="20"/>
      <c r="AF15" s="21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35">
        <f>SUM(AG15:AP15)+AC15</f>
        <v>40</v>
      </c>
      <c r="AR15" s="6"/>
      <c r="AS15" s="6"/>
      <c r="AT15" s="6"/>
      <c r="AU15" s="6"/>
      <c r="AV15" s="23"/>
      <c r="AW15" s="6"/>
      <c r="AX15" s="6"/>
      <c r="AY15" s="6"/>
      <c r="AZ15" s="6"/>
      <c r="BA15" s="6"/>
      <c r="BB15" s="6"/>
      <c r="BC15" s="35">
        <f>SUM(AR15:BB15)+AQ15</f>
        <v>40</v>
      </c>
    </row>
    <row r="16" spans="1:57" ht="30" customHeight="1" x14ac:dyDescent="0.25">
      <c r="A16" s="123" t="s">
        <v>16</v>
      </c>
      <c r="B16" s="124"/>
      <c r="C16" s="124"/>
      <c r="D16" s="125"/>
      <c r="E16" s="7">
        <v>1</v>
      </c>
      <c r="F16" s="7">
        <v>24</v>
      </c>
      <c r="G16" s="6"/>
      <c r="H16" s="6"/>
      <c r="I16" s="6"/>
      <c r="J16" s="6"/>
      <c r="K16" s="6"/>
      <c r="L16" s="6"/>
      <c r="M16" s="6"/>
      <c r="N16" s="7">
        <v>3</v>
      </c>
      <c r="O16" s="7">
        <v>3</v>
      </c>
      <c r="P16" s="7">
        <v>3</v>
      </c>
      <c r="Q16" s="35">
        <f t="shared" si="46"/>
        <v>9</v>
      </c>
      <c r="R16" s="7">
        <v>3</v>
      </c>
      <c r="S16" s="7">
        <v>3</v>
      </c>
      <c r="T16" s="39"/>
      <c r="U16" s="7">
        <v>3</v>
      </c>
      <c r="V16" s="7">
        <v>2</v>
      </c>
      <c r="W16" s="7">
        <v>2</v>
      </c>
      <c r="X16" s="7">
        <v>2</v>
      </c>
      <c r="Y16" s="6"/>
      <c r="Z16" s="6"/>
      <c r="AA16" s="6"/>
      <c r="AB16" s="6"/>
      <c r="AC16" s="35">
        <f t="shared" si="47"/>
        <v>24</v>
      </c>
      <c r="AD16" s="19"/>
      <c r="AE16" s="20"/>
      <c r="AF16" s="21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35">
        <f t="shared" ref="AQ16:AQ21" si="48">SUM(AG16:AP16)+AC16</f>
        <v>24</v>
      </c>
      <c r="AR16" s="6"/>
      <c r="AS16" s="6"/>
      <c r="AT16" s="6"/>
      <c r="AU16" s="6"/>
      <c r="AV16" s="23"/>
      <c r="AW16" s="6"/>
      <c r="AX16" s="6"/>
      <c r="AY16" s="6"/>
      <c r="AZ16" s="6"/>
      <c r="BA16" s="6"/>
      <c r="BB16" s="6"/>
      <c r="BC16" s="35">
        <f t="shared" ref="BC16:BC21" si="49">SUM(AR16:BB16)+AQ16</f>
        <v>24</v>
      </c>
    </row>
    <row r="17" spans="1:57" ht="30" customHeight="1" x14ac:dyDescent="0.25">
      <c r="A17" s="123" t="s">
        <v>17</v>
      </c>
      <c r="B17" s="124"/>
      <c r="C17" s="124"/>
      <c r="D17" s="125"/>
      <c r="E17" s="7">
        <v>2</v>
      </c>
      <c r="F17" s="7">
        <v>64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35">
        <f t="shared" si="46"/>
        <v>0</v>
      </c>
      <c r="R17" s="6"/>
      <c r="S17" s="6"/>
      <c r="T17" s="39"/>
      <c r="U17" s="6"/>
      <c r="V17" s="6"/>
      <c r="W17" s="6"/>
      <c r="X17" s="6"/>
      <c r="Y17" s="7">
        <v>2</v>
      </c>
      <c r="Z17" s="7">
        <v>2</v>
      </c>
      <c r="AA17" s="7">
        <v>2</v>
      </c>
      <c r="AB17" s="7">
        <v>2</v>
      </c>
      <c r="AC17" s="35">
        <f t="shared" si="47"/>
        <v>8</v>
      </c>
      <c r="AD17" s="19"/>
      <c r="AE17" s="20"/>
      <c r="AF17" s="21"/>
      <c r="AG17" s="7">
        <v>2</v>
      </c>
      <c r="AH17" s="7">
        <v>2</v>
      </c>
      <c r="AI17" s="7">
        <v>2</v>
      </c>
      <c r="AJ17" s="7">
        <v>2</v>
      </c>
      <c r="AK17" s="7">
        <v>3</v>
      </c>
      <c r="AL17" s="7">
        <v>3</v>
      </c>
      <c r="AM17" s="7">
        <v>3</v>
      </c>
      <c r="AN17" s="7">
        <v>3</v>
      </c>
      <c r="AO17" s="7">
        <v>3</v>
      </c>
      <c r="AP17" s="7">
        <v>3</v>
      </c>
      <c r="AQ17" s="35">
        <f t="shared" si="48"/>
        <v>34</v>
      </c>
      <c r="AR17" s="7">
        <v>3</v>
      </c>
      <c r="AS17" s="7">
        <v>3</v>
      </c>
      <c r="AT17" s="7">
        <v>3</v>
      </c>
      <c r="AU17" s="7">
        <v>3</v>
      </c>
      <c r="AV17" s="23"/>
      <c r="AW17" s="7">
        <v>3</v>
      </c>
      <c r="AX17" s="7">
        <v>3</v>
      </c>
      <c r="AY17" s="7">
        <v>3</v>
      </c>
      <c r="AZ17" s="7">
        <v>3</v>
      </c>
      <c r="BA17" s="7">
        <v>3</v>
      </c>
      <c r="BB17" s="7">
        <v>3</v>
      </c>
      <c r="BC17" s="35">
        <f t="shared" si="49"/>
        <v>64</v>
      </c>
    </row>
    <row r="18" spans="1:57" ht="30" customHeight="1" x14ac:dyDescent="0.25">
      <c r="A18" s="112" t="s">
        <v>18</v>
      </c>
      <c r="B18" s="113"/>
      <c r="C18" s="113"/>
      <c r="D18" s="114"/>
      <c r="E18" s="12">
        <v>3</v>
      </c>
      <c r="F18" s="13">
        <v>64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35">
        <f t="shared" si="46"/>
        <v>0</v>
      </c>
      <c r="R18" s="6"/>
      <c r="S18" s="6"/>
      <c r="T18" s="39"/>
      <c r="U18" s="6"/>
      <c r="V18" s="6"/>
      <c r="W18" s="6"/>
      <c r="X18" s="6"/>
      <c r="Y18" s="6"/>
      <c r="Z18" s="6"/>
      <c r="AA18" s="13">
        <v>2</v>
      </c>
      <c r="AB18" s="13">
        <v>2</v>
      </c>
      <c r="AC18" s="35">
        <f t="shared" si="47"/>
        <v>4</v>
      </c>
      <c r="AD18" s="19"/>
      <c r="AE18" s="20"/>
      <c r="AF18" s="21"/>
      <c r="AG18" s="13">
        <v>2</v>
      </c>
      <c r="AH18" s="13">
        <v>2</v>
      </c>
      <c r="AI18" s="13">
        <v>2</v>
      </c>
      <c r="AJ18" s="13">
        <v>4</v>
      </c>
      <c r="AK18" s="13">
        <v>4</v>
      </c>
      <c r="AL18" s="13">
        <v>4</v>
      </c>
      <c r="AM18" s="13">
        <v>4</v>
      </c>
      <c r="AN18" s="13">
        <v>4</v>
      </c>
      <c r="AO18" s="13">
        <v>4</v>
      </c>
      <c r="AP18" s="13">
        <v>4</v>
      </c>
      <c r="AQ18" s="35">
        <f t="shared" si="48"/>
        <v>38</v>
      </c>
      <c r="AR18" s="13">
        <v>4</v>
      </c>
      <c r="AS18" s="13">
        <v>4</v>
      </c>
      <c r="AT18" s="13">
        <v>3</v>
      </c>
      <c r="AU18" s="13">
        <v>3</v>
      </c>
      <c r="AV18" s="23"/>
      <c r="AW18" s="13">
        <v>2</v>
      </c>
      <c r="AX18" s="13">
        <v>2</v>
      </c>
      <c r="AY18" s="13">
        <v>2</v>
      </c>
      <c r="AZ18" s="13">
        <v>2</v>
      </c>
      <c r="BA18" s="13">
        <v>2</v>
      </c>
      <c r="BB18" s="13">
        <v>2</v>
      </c>
      <c r="BC18" s="35">
        <f t="shared" si="49"/>
        <v>64</v>
      </c>
    </row>
    <row r="19" spans="1:57" ht="30" customHeight="1" x14ac:dyDescent="0.25">
      <c r="A19" s="112" t="s">
        <v>19</v>
      </c>
      <c r="B19" s="113"/>
      <c r="C19" s="113"/>
      <c r="D19" s="114"/>
      <c r="E19" s="12">
        <v>4</v>
      </c>
      <c r="F19" s="13">
        <v>48</v>
      </c>
      <c r="G19" s="14"/>
      <c r="H19" s="14"/>
      <c r="I19" s="14"/>
      <c r="J19" s="14"/>
      <c r="K19" s="6"/>
      <c r="L19" s="6"/>
      <c r="M19" s="6"/>
      <c r="N19" s="13">
        <v>3</v>
      </c>
      <c r="O19" s="13">
        <v>3</v>
      </c>
      <c r="P19" s="13">
        <v>3</v>
      </c>
      <c r="Q19" s="35">
        <f t="shared" si="46"/>
        <v>9</v>
      </c>
      <c r="R19" s="13">
        <v>3</v>
      </c>
      <c r="S19" s="13">
        <v>3</v>
      </c>
      <c r="T19" s="39"/>
      <c r="U19" s="13">
        <v>3</v>
      </c>
      <c r="V19" s="13">
        <v>4</v>
      </c>
      <c r="W19" s="13">
        <v>4</v>
      </c>
      <c r="X19" s="13">
        <v>4</v>
      </c>
      <c r="Y19" s="13">
        <v>4</v>
      </c>
      <c r="Z19" s="13">
        <v>4</v>
      </c>
      <c r="AA19" s="13">
        <v>2</v>
      </c>
      <c r="AB19" s="13">
        <v>2</v>
      </c>
      <c r="AC19" s="35">
        <f t="shared" si="47"/>
        <v>42</v>
      </c>
      <c r="AD19" s="19"/>
      <c r="AE19" s="20"/>
      <c r="AF19" s="21"/>
      <c r="AG19" s="13">
        <v>2</v>
      </c>
      <c r="AH19" s="13">
        <v>2</v>
      </c>
      <c r="AI19" s="13">
        <v>2</v>
      </c>
      <c r="AJ19" s="6"/>
      <c r="AK19" s="6"/>
      <c r="AL19" s="6"/>
      <c r="AM19" s="6"/>
      <c r="AN19" s="6"/>
      <c r="AO19" s="6"/>
      <c r="AP19" s="6"/>
      <c r="AQ19" s="35">
        <f t="shared" si="48"/>
        <v>48</v>
      </c>
      <c r="AR19" s="6"/>
      <c r="AS19" s="6"/>
      <c r="AT19" s="6"/>
      <c r="AU19" s="6"/>
      <c r="AV19" s="23"/>
      <c r="AW19" s="6"/>
      <c r="AX19" s="6"/>
      <c r="AY19" s="6"/>
      <c r="AZ19" s="6"/>
      <c r="BA19" s="6"/>
      <c r="BB19" s="6"/>
      <c r="BC19" s="35">
        <f t="shared" si="49"/>
        <v>48</v>
      </c>
    </row>
    <row r="20" spans="1:57" ht="15" customHeight="1" x14ac:dyDescent="0.25">
      <c r="A20" s="115" t="s">
        <v>12</v>
      </c>
      <c r="B20" s="115"/>
      <c r="C20" s="115"/>
      <c r="D20" s="115"/>
      <c r="E20" s="115">
        <v>0</v>
      </c>
      <c r="F20" s="115">
        <v>40</v>
      </c>
      <c r="G20" s="14"/>
      <c r="H20" s="6"/>
      <c r="I20" s="6"/>
      <c r="J20" s="6"/>
      <c r="K20" s="6"/>
      <c r="L20" s="6"/>
      <c r="M20" s="6"/>
      <c r="N20" s="6"/>
      <c r="O20" s="6"/>
      <c r="P20" s="6"/>
      <c r="Q20" s="35">
        <f t="shared" si="46"/>
        <v>0</v>
      </c>
      <c r="R20" s="6"/>
      <c r="S20" s="6"/>
      <c r="T20" s="39"/>
      <c r="U20" s="6"/>
      <c r="V20" s="7">
        <v>1</v>
      </c>
      <c r="W20" s="7">
        <v>1</v>
      </c>
      <c r="X20" s="7">
        <v>1</v>
      </c>
      <c r="Y20" s="7">
        <v>1</v>
      </c>
      <c r="Z20" s="7">
        <v>1</v>
      </c>
      <c r="AA20" s="7">
        <v>1</v>
      </c>
      <c r="AB20" s="7">
        <v>1</v>
      </c>
      <c r="AC20" s="35">
        <f t="shared" si="47"/>
        <v>7</v>
      </c>
      <c r="AD20" s="19"/>
      <c r="AE20" s="20"/>
      <c r="AF20" s="21"/>
      <c r="AG20" s="7">
        <v>1</v>
      </c>
      <c r="AH20" s="7">
        <v>1</v>
      </c>
      <c r="AI20" s="7">
        <v>1</v>
      </c>
      <c r="AJ20" s="7">
        <v>1</v>
      </c>
      <c r="AK20" s="6"/>
      <c r="AL20" s="6"/>
      <c r="AM20" s="6"/>
      <c r="AN20" s="6"/>
      <c r="AO20" s="6"/>
      <c r="AP20" s="6"/>
      <c r="AQ20" s="35">
        <f t="shared" si="48"/>
        <v>11</v>
      </c>
      <c r="AR20" s="6"/>
      <c r="AS20" s="6"/>
      <c r="AT20" s="6"/>
      <c r="AU20" s="6"/>
      <c r="AV20" s="23"/>
      <c r="AW20" s="6"/>
      <c r="AX20" s="6"/>
      <c r="AY20" s="6"/>
      <c r="AZ20" s="6"/>
      <c r="BA20" s="6"/>
      <c r="BB20" s="6"/>
      <c r="BC20" s="35">
        <f t="shared" si="49"/>
        <v>11</v>
      </c>
    </row>
    <row r="21" spans="1:57" ht="15" customHeight="1" x14ac:dyDescent="0.25">
      <c r="A21" s="115"/>
      <c r="B21" s="115"/>
      <c r="C21" s="115"/>
      <c r="D21" s="115"/>
      <c r="E21" s="115"/>
      <c r="F21" s="115"/>
      <c r="G21" s="14"/>
      <c r="H21" s="6"/>
      <c r="I21" s="14"/>
      <c r="J21" s="14"/>
      <c r="K21" s="6"/>
      <c r="L21" s="13">
        <v>4</v>
      </c>
      <c r="M21" s="13">
        <v>5</v>
      </c>
      <c r="N21" s="13">
        <v>1</v>
      </c>
      <c r="O21" s="13">
        <v>1</v>
      </c>
      <c r="P21" s="13">
        <v>1</v>
      </c>
      <c r="Q21" s="35">
        <f t="shared" si="46"/>
        <v>12</v>
      </c>
      <c r="R21" s="13">
        <v>1</v>
      </c>
      <c r="S21" s="13">
        <v>1</v>
      </c>
      <c r="T21" s="40"/>
      <c r="U21" s="13">
        <v>1</v>
      </c>
      <c r="Y21" s="6"/>
      <c r="Z21" s="6"/>
      <c r="AA21" s="6"/>
      <c r="AB21" s="6"/>
      <c r="AC21" s="35">
        <f t="shared" si="47"/>
        <v>15</v>
      </c>
      <c r="AD21" s="41"/>
      <c r="AE21" s="42"/>
      <c r="AF21" s="43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35">
        <f t="shared" si="48"/>
        <v>15</v>
      </c>
      <c r="AR21" s="13"/>
      <c r="AS21" s="13"/>
      <c r="AT21" s="13">
        <v>1</v>
      </c>
      <c r="AU21" s="13">
        <v>1</v>
      </c>
      <c r="AV21" s="44"/>
      <c r="AW21" s="13">
        <v>2</v>
      </c>
      <c r="AX21" s="13">
        <v>2</v>
      </c>
      <c r="AY21" s="13">
        <v>2</v>
      </c>
      <c r="AZ21" s="13">
        <v>2</v>
      </c>
      <c r="BA21" s="13">
        <v>2</v>
      </c>
      <c r="BB21" s="13">
        <v>2</v>
      </c>
      <c r="BC21" s="35">
        <f t="shared" si="49"/>
        <v>29</v>
      </c>
      <c r="BE21" s="46" t="s">
        <v>13</v>
      </c>
    </row>
    <row r="22" spans="1:57" ht="30" customHeight="1" x14ac:dyDescent="0.25">
      <c r="A22" s="116" t="s">
        <v>7</v>
      </c>
      <c r="B22" s="116"/>
      <c r="C22" s="116"/>
      <c r="D22" s="116"/>
      <c r="E22" s="36">
        <f t="shared" ref="E22:S22" si="50">SUM(E15:E21)</f>
        <v>10</v>
      </c>
      <c r="F22" s="24">
        <f t="shared" si="50"/>
        <v>280</v>
      </c>
      <c r="G22" s="25">
        <f t="shared" si="50"/>
        <v>7</v>
      </c>
      <c r="H22" s="25">
        <f t="shared" si="50"/>
        <v>7</v>
      </c>
      <c r="I22" s="25">
        <f t="shared" si="50"/>
        <v>7</v>
      </c>
      <c r="J22" s="25">
        <f t="shared" si="50"/>
        <v>7</v>
      </c>
      <c r="K22" s="25">
        <f t="shared" si="50"/>
        <v>7</v>
      </c>
      <c r="L22" s="25">
        <f t="shared" si="50"/>
        <v>7</v>
      </c>
      <c r="M22" s="25">
        <f t="shared" si="50"/>
        <v>7</v>
      </c>
      <c r="N22" s="25">
        <f t="shared" si="50"/>
        <v>7</v>
      </c>
      <c r="O22" s="25">
        <f t="shared" si="50"/>
        <v>7</v>
      </c>
      <c r="P22" s="25">
        <f t="shared" si="50"/>
        <v>7</v>
      </c>
      <c r="Q22" s="37">
        <f t="shared" si="50"/>
        <v>70</v>
      </c>
      <c r="R22" s="25">
        <f t="shared" si="50"/>
        <v>7</v>
      </c>
      <c r="S22" s="25">
        <f t="shared" si="50"/>
        <v>7</v>
      </c>
      <c r="T22" s="25"/>
      <c r="U22" s="25">
        <f>SUM(U15:U21)</f>
        <v>7</v>
      </c>
      <c r="V22" s="25">
        <f>SUM(V15:V20)</f>
        <v>7</v>
      </c>
      <c r="W22" s="25">
        <f>SUM(W15:W20)</f>
        <v>7</v>
      </c>
      <c r="X22" s="25">
        <f>SUM(X15:X20)</f>
        <v>7</v>
      </c>
      <c r="Y22" s="25">
        <f>SUM(Y15:Y21)</f>
        <v>7</v>
      </c>
      <c r="Z22" s="25">
        <f>SUM(Z15:Z21)</f>
        <v>7</v>
      </c>
      <c r="AA22" s="25">
        <f>SUM(AA15:AA21)</f>
        <v>7</v>
      </c>
      <c r="AB22" s="25">
        <f>SUM(AB15:AB21)</f>
        <v>7</v>
      </c>
      <c r="AC22" s="37">
        <f>SUM(AC15:AC21)</f>
        <v>140</v>
      </c>
      <c r="AD22" s="25"/>
      <c r="AE22" s="25"/>
      <c r="AF22" s="25"/>
      <c r="AG22" s="25">
        <f t="shared" ref="AG22:AU22" si="51">SUM(AG15:AG21)</f>
        <v>7</v>
      </c>
      <c r="AH22" s="25">
        <f t="shared" si="51"/>
        <v>7</v>
      </c>
      <c r="AI22" s="25">
        <f t="shared" si="51"/>
        <v>7</v>
      </c>
      <c r="AJ22" s="25">
        <f t="shared" si="51"/>
        <v>7</v>
      </c>
      <c r="AK22" s="25">
        <f t="shared" si="51"/>
        <v>7</v>
      </c>
      <c r="AL22" s="25">
        <f t="shared" si="51"/>
        <v>7</v>
      </c>
      <c r="AM22" s="25">
        <f t="shared" si="51"/>
        <v>7</v>
      </c>
      <c r="AN22" s="25">
        <f t="shared" si="51"/>
        <v>7</v>
      </c>
      <c r="AO22" s="25">
        <f t="shared" si="51"/>
        <v>7</v>
      </c>
      <c r="AP22" s="25">
        <f t="shared" si="51"/>
        <v>7</v>
      </c>
      <c r="AQ22" s="37">
        <f t="shared" si="51"/>
        <v>210</v>
      </c>
      <c r="AR22" s="25">
        <f t="shared" si="51"/>
        <v>7</v>
      </c>
      <c r="AS22" s="25">
        <f t="shared" si="51"/>
        <v>7</v>
      </c>
      <c r="AT22" s="25">
        <f t="shared" si="51"/>
        <v>7</v>
      </c>
      <c r="AU22" s="25">
        <f t="shared" si="51"/>
        <v>7</v>
      </c>
      <c r="AV22" s="25"/>
      <c r="AW22" s="25">
        <f t="shared" ref="AW22:BC22" si="52">SUM(AW15:AW21)</f>
        <v>7</v>
      </c>
      <c r="AX22" s="25">
        <f t="shared" si="52"/>
        <v>7</v>
      </c>
      <c r="AY22" s="25">
        <f t="shared" si="52"/>
        <v>7</v>
      </c>
      <c r="AZ22" s="25">
        <f t="shared" si="52"/>
        <v>7</v>
      </c>
      <c r="BA22" s="25">
        <f t="shared" si="52"/>
        <v>7</v>
      </c>
      <c r="BB22" s="25">
        <f t="shared" si="52"/>
        <v>7</v>
      </c>
      <c r="BC22" s="37">
        <f t="shared" si="52"/>
        <v>280</v>
      </c>
      <c r="BE22" s="46">
        <f>+BC22-BC15</f>
        <v>240</v>
      </c>
    </row>
    <row r="23" spans="1:57" ht="30" customHeight="1" x14ac:dyDescent="0.25">
      <c r="A23" s="1"/>
      <c r="B23" s="1"/>
      <c r="C23" s="1"/>
      <c r="D23" s="1"/>
      <c r="E23" s="1"/>
      <c r="F23" s="3"/>
      <c r="G23" s="2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</row>
    <row r="24" spans="1:57" ht="32.25" x14ac:dyDescent="0.25">
      <c r="A24" s="116" t="s">
        <v>20</v>
      </c>
      <c r="B24" s="116"/>
      <c r="C24" s="116"/>
      <c r="D24" s="116"/>
      <c r="E24" s="126" t="s">
        <v>2</v>
      </c>
      <c r="F24" s="126" t="s">
        <v>3</v>
      </c>
      <c r="G24" s="28">
        <v>42751</v>
      </c>
      <c r="H24" s="29">
        <f>G24+7</f>
        <v>42758</v>
      </c>
      <c r="I24" s="29">
        <f t="shared" ref="I24" si="53">H24+7</f>
        <v>42765</v>
      </c>
      <c r="J24" s="29">
        <f t="shared" ref="J24" si="54">I24+7</f>
        <v>42772</v>
      </c>
      <c r="K24" s="29">
        <f t="shared" ref="K24" si="55">J24+7</f>
        <v>42779</v>
      </c>
      <c r="L24" s="29">
        <f t="shared" ref="L24" si="56">K24+7</f>
        <v>42786</v>
      </c>
      <c r="M24" s="29">
        <f>L24+7</f>
        <v>42793</v>
      </c>
      <c r="N24" s="29">
        <f t="shared" ref="N24" si="57">M24+7</f>
        <v>42800</v>
      </c>
      <c r="O24" s="29">
        <f t="shared" ref="O24" si="58">N24+7</f>
        <v>42807</v>
      </c>
      <c r="P24" s="29">
        <f t="shared" ref="P24" si="59">O24+7</f>
        <v>42814</v>
      </c>
      <c r="Q24" s="30" t="s">
        <v>4</v>
      </c>
      <c r="R24" s="29">
        <f>P24+7</f>
        <v>42821</v>
      </c>
      <c r="S24" s="29">
        <f>R24+7</f>
        <v>42828</v>
      </c>
      <c r="T24" s="31">
        <f>S24+7</f>
        <v>42835</v>
      </c>
      <c r="U24" s="29">
        <f>T24+7</f>
        <v>42842</v>
      </c>
      <c r="V24" s="29">
        <f t="shared" ref="V24" si="60">U24+7</f>
        <v>42849</v>
      </c>
      <c r="W24" s="29">
        <f>V24+7</f>
        <v>42856</v>
      </c>
      <c r="X24" s="29">
        <f>W24+7</f>
        <v>42863</v>
      </c>
      <c r="Y24" s="29">
        <f t="shared" ref="Y24" si="61">X24+7</f>
        <v>42870</v>
      </c>
      <c r="Z24" s="29">
        <f t="shared" ref="Z24" si="62">Y24+7</f>
        <v>42877</v>
      </c>
      <c r="AA24" s="29">
        <f t="shared" ref="AA24" si="63">Z24+7</f>
        <v>42884</v>
      </c>
      <c r="AB24" s="29">
        <f>AA24+7</f>
        <v>42891</v>
      </c>
      <c r="AC24" s="30" t="s">
        <v>5</v>
      </c>
      <c r="AD24" s="32">
        <f>+AB24+7</f>
        <v>42898</v>
      </c>
      <c r="AE24" s="32">
        <f t="shared" ref="AE24" si="64">AD24+7</f>
        <v>42905</v>
      </c>
      <c r="AF24" s="32">
        <f t="shared" ref="AF24" si="65">AE24+7</f>
        <v>42912</v>
      </c>
      <c r="AG24" s="29">
        <f>+AF24+7</f>
        <v>42919</v>
      </c>
      <c r="AH24" s="29">
        <f t="shared" ref="AH24" si="66">+AG24+7</f>
        <v>42926</v>
      </c>
      <c r="AI24" s="29">
        <f t="shared" ref="AI24" si="67">+AH24+7</f>
        <v>42933</v>
      </c>
      <c r="AJ24" s="29">
        <f t="shared" ref="AJ24" si="68">+AI24+7</f>
        <v>42940</v>
      </c>
      <c r="AK24" s="29">
        <f t="shared" ref="AK24" si="69">+AJ24+7</f>
        <v>42947</v>
      </c>
      <c r="AL24" s="29">
        <f t="shared" ref="AL24" si="70">+AK24+7</f>
        <v>42954</v>
      </c>
      <c r="AM24" s="29">
        <f t="shared" ref="AM24" si="71">+AL24+7</f>
        <v>42961</v>
      </c>
      <c r="AN24" s="29">
        <f t="shared" ref="AN24" si="72">+AM24+7</f>
        <v>42968</v>
      </c>
      <c r="AO24" s="29">
        <f t="shared" ref="AO24" si="73">+AN24+7</f>
        <v>42975</v>
      </c>
      <c r="AP24" s="29">
        <f t="shared" ref="AP24" si="74">+AO24+7</f>
        <v>42982</v>
      </c>
      <c r="AQ24" s="30" t="s">
        <v>6</v>
      </c>
      <c r="AR24" s="29">
        <f>+AP24+7</f>
        <v>42989</v>
      </c>
      <c r="AS24" s="29">
        <f>AR24+7</f>
        <v>42996</v>
      </c>
      <c r="AT24" s="29">
        <f t="shared" ref="AT24" si="75">AS24+7</f>
        <v>43003</v>
      </c>
      <c r="AU24" s="29">
        <f>AT24+7</f>
        <v>43010</v>
      </c>
      <c r="AV24" s="32">
        <f t="shared" ref="AV24" si="76">AU24+7</f>
        <v>43017</v>
      </c>
      <c r="AW24" s="29">
        <f>+AV24+7</f>
        <v>43024</v>
      </c>
      <c r="AX24" s="29">
        <f>+AW24+7</f>
        <v>43031</v>
      </c>
      <c r="AY24" s="29">
        <f t="shared" ref="AY24" si="77">AX24+7</f>
        <v>43038</v>
      </c>
      <c r="AZ24" s="29">
        <f>AY24+7</f>
        <v>43045</v>
      </c>
      <c r="BA24" s="29">
        <f t="shared" ref="BA24" si="78">AZ24+7</f>
        <v>43052</v>
      </c>
      <c r="BB24" s="29">
        <f t="shared" ref="BB24" si="79">BA24+7</f>
        <v>43059</v>
      </c>
      <c r="BC24" s="119" t="s">
        <v>7</v>
      </c>
    </row>
    <row r="25" spans="1:57" x14ac:dyDescent="0.25">
      <c r="A25" s="116"/>
      <c r="B25" s="116"/>
      <c r="C25" s="116"/>
      <c r="D25" s="116"/>
      <c r="E25" s="126"/>
      <c r="F25" s="126"/>
      <c r="G25" s="33">
        <v>1</v>
      </c>
      <c r="H25" s="34">
        <v>2</v>
      </c>
      <c r="I25" s="34">
        <v>3</v>
      </c>
      <c r="J25" s="34">
        <v>4</v>
      </c>
      <c r="K25" s="34">
        <v>5</v>
      </c>
      <c r="L25" s="34">
        <v>6</v>
      </c>
      <c r="M25" s="34">
        <v>7</v>
      </c>
      <c r="N25" s="34">
        <v>8</v>
      </c>
      <c r="O25" s="34">
        <v>9</v>
      </c>
      <c r="P25" s="34">
        <v>10</v>
      </c>
      <c r="Q25" s="5"/>
      <c r="R25" s="34">
        <f>+P25+1</f>
        <v>11</v>
      </c>
      <c r="S25" s="34">
        <f>+R25+1</f>
        <v>12</v>
      </c>
      <c r="T25" s="38"/>
      <c r="U25" s="34">
        <f>S25+1</f>
        <v>13</v>
      </c>
      <c r="V25" s="34">
        <f t="shared" ref="V25" si="80">U25+1</f>
        <v>14</v>
      </c>
      <c r="W25" s="34">
        <f>V25+1</f>
        <v>15</v>
      </c>
      <c r="X25" s="34">
        <f>W25+1</f>
        <v>16</v>
      </c>
      <c r="Y25" s="34">
        <f t="shared" ref="Y25" si="81">X25+1</f>
        <v>17</v>
      </c>
      <c r="Z25" s="34">
        <f t="shared" ref="Z25" si="82">Y25+1</f>
        <v>18</v>
      </c>
      <c r="AA25" s="34">
        <f t="shared" ref="AA25" si="83">Z25+1</f>
        <v>19</v>
      </c>
      <c r="AB25" s="34">
        <f>AA25+1</f>
        <v>20</v>
      </c>
      <c r="AC25" s="5"/>
      <c r="AD25" s="16"/>
      <c r="AE25" s="17"/>
      <c r="AF25" s="18"/>
      <c r="AG25" s="34">
        <f>+AB25+1</f>
        <v>21</v>
      </c>
      <c r="AH25" s="34">
        <f>+AG25+1</f>
        <v>22</v>
      </c>
      <c r="AI25" s="34">
        <f t="shared" ref="AI25" si="84">AH25+1</f>
        <v>23</v>
      </c>
      <c r="AJ25" s="34">
        <f t="shared" ref="AJ25" si="85">AI25+1</f>
        <v>24</v>
      </c>
      <c r="AK25" s="34">
        <f t="shared" ref="AK25" si="86">AJ25+1</f>
        <v>25</v>
      </c>
      <c r="AL25" s="34">
        <f>AK25+1</f>
        <v>26</v>
      </c>
      <c r="AM25" s="34">
        <f t="shared" ref="AM25" si="87">AL25+1</f>
        <v>27</v>
      </c>
      <c r="AN25" s="34">
        <f t="shared" ref="AN25" si="88">AM25+1</f>
        <v>28</v>
      </c>
      <c r="AO25" s="34">
        <f t="shared" ref="AO25" si="89">AN25+1</f>
        <v>29</v>
      </c>
      <c r="AP25" s="34">
        <f>AO25+1</f>
        <v>30</v>
      </c>
      <c r="AQ25" s="5"/>
      <c r="AR25" s="34">
        <f>AP25+1</f>
        <v>31</v>
      </c>
      <c r="AS25" s="34">
        <f>AR25+1</f>
        <v>32</v>
      </c>
      <c r="AT25" s="34">
        <f t="shared" ref="AT25" si="90">AS25+1</f>
        <v>33</v>
      </c>
      <c r="AU25" s="34">
        <f>AT25+1</f>
        <v>34</v>
      </c>
      <c r="AV25" s="22"/>
      <c r="AW25" s="34">
        <f>+AU25+1</f>
        <v>35</v>
      </c>
      <c r="AX25" s="34">
        <f>+AW25+1</f>
        <v>36</v>
      </c>
      <c r="AY25" s="34">
        <f t="shared" ref="AY25" si="91">AX25+1</f>
        <v>37</v>
      </c>
      <c r="AZ25" s="34">
        <f>AY25+1</f>
        <v>38</v>
      </c>
      <c r="BA25" s="34">
        <f t="shared" ref="BA25" si="92">AZ25+1</f>
        <v>39</v>
      </c>
      <c r="BB25" s="34">
        <f t="shared" ref="BB25" si="93">BA25+1</f>
        <v>40</v>
      </c>
      <c r="BC25" s="119"/>
    </row>
    <row r="26" spans="1:57" ht="30" customHeight="1" x14ac:dyDescent="0.25">
      <c r="A26" s="117" t="s">
        <v>8</v>
      </c>
      <c r="B26" s="117"/>
      <c r="C26" s="117"/>
      <c r="D26" s="117"/>
      <c r="E26" s="8">
        <v>2</v>
      </c>
      <c r="F26" s="8">
        <v>64</v>
      </c>
      <c r="G26" s="14"/>
      <c r="H26" s="14"/>
      <c r="I26" s="14"/>
      <c r="J26" s="8">
        <v>2</v>
      </c>
      <c r="K26" s="8">
        <v>2</v>
      </c>
      <c r="L26" s="8">
        <v>2</v>
      </c>
      <c r="M26" s="8">
        <v>2</v>
      </c>
      <c r="N26" s="8">
        <v>2</v>
      </c>
      <c r="O26" s="8">
        <v>2</v>
      </c>
      <c r="P26" s="8">
        <v>2</v>
      </c>
      <c r="Q26" s="35">
        <f>SUM(G26:P26)</f>
        <v>14</v>
      </c>
      <c r="R26" s="8">
        <v>2</v>
      </c>
      <c r="S26" s="8">
        <v>2</v>
      </c>
      <c r="T26" s="39"/>
      <c r="U26" s="8">
        <v>2</v>
      </c>
      <c r="V26" s="8">
        <v>2</v>
      </c>
      <c r="W26" s="8">
        <v>2</v>
      </c>
      <c r="X26" s="8">
        <v>2</v>
      </c>
      <c r="Y26" s="8">
        <v>2</v>
      </c>
      <c r="Z26" s="8">
        <v>2</v>
      </c>
      <c r="AA26" s="8">
        <v>2</v>
      </c>
      <c r="AB26" s="8">
        <v>2</v>
      </c>
      <c r="AC26" s="35">
        <f>SUM(R26:AB26)+Q26</f>
        <v>34</v>
      </c>
      <c r="AD26" s="19"/>
      <c r="AE26" s="20"/>
      <c r="AF26" s="21"/>
      <c r="AG26" s="8">
        <v>2</v>
      </c>
      <c r="AH26" s="8">
        <v>2</v>
      </c>
      <c r="AI26" s="8">
        <v>2</v>
      </c>
      <c r="AJ26" s="8">
        <v>2</v>
      </c>
      <c r="AK26" s="8">
        <v>2</v>
      </c>
      <c r="AL26" s="8">
        <v>2</v>
      </c>
      <c r="AM26" s="8">
        <v>2</v>
      </c>
      <c r="AN26" s="8">
        <v>2</v>
      </c>
      <c r="AO26" s="8">
        <v>2</v>
      </c>
      <c r="AP26" s="8">
        <v>2</v>
      </c>
      <c r="AQ26" s="35">
        <f>SUM(AG26:AP26)+AC26</f>
        <v>54</v>
      </c>
      <c r="AR26" s="8">
        <v>2</v>
      </c>
      <c r="AS26" s="8">
        <v>2</v>
      </c>
      <c r="AT26" s="8">
        <v>2</v>
      </c>
      <c r="AU26" s="8">
        <v>2</v>
      </c>
      <c r="AV26" s="23"/>
      <c r="AW26" s="8">
        <v>2</v>
      </c>
      <c r="AX26" s="6"/>
      <c r="AY26" s="6"/>
      <c r="AZ26" s="6"/>
      <c r="BA26" s="6"/>
      <c r="BB26" s="6"/>
      <c r="BC26" s="35">
        <f>SUM(AR26:BB26)+AQ26</f>
        <v>64</v>
      </c>
    </row>
    <row r="27" spans="1:57" ht="30" customHeight="1" x14ac:dyDescent="0.25">
      <c r="A27" s="117" t="s">
        <v>9</v>
      </c>
      <c r="B27" s="117"/>
      <c r="C27" s="117"/>
      <c r="D27" s="117"/>
      <c r="E27" s="8">
        <v>2</v>
      </c>
      <c r="F27" s="8">
        <v>32</v>
      </c>
      <c r="G27" s="14"/>
      <c r="H27" s="14"/>
      <c r="I27" s="14"/>
      <c r="J27" s="8">
        <v>1</v>
      </c>
      <c r="K27" s="8">
        <v>1</v>
      </c>
      <c r="L27" s="8">
        <v>1</v>
      </c>
      <c r="M27" s="8">
        <v>1</v>
      </c>
      <c r="N27" s="8">
        <v>1</v>
      </c>
      <c r="O27" s="8">
        <v>1</v>
      </c>
      <c r="P27" s="8">
        <v>1</v>
      </c>
      <c r="Q27" s="35">
        <f>SUM(G27:P27)</f>
        <v>7</v>
      </c>
      <c r="R27" s="8">
        <v>1</v>
      </c>
      <c r="S27" s="8">
        <v>1</v>
      </c>
      <c r="T27" s="39"/>
      <c r="U27" s="8">
        <v>1</v>
      </c>
      <c r="V27" s="8">
        <v>1</v>
      </c>
      <c r="W27" s="8">
        <v>1</v>
      </c>
      <c r="X27" s="8">
        <v>1</v>
      </c>
      <c r="Y27" s="8">
        <v>1</v>
      </c>
      <c r="Z27" s="8">
        <v>1</v>
      </c>
      <c r="AA27" s="8">
        <v>1</v>
      </c>
      <c r="AB27" s="101">
        <v>1</v>
      </c>
      <c r="AC27" s="35">
        <f>SUM(R27:AB27)+Q27</f>
        <v>17</v>
      </c>
      <c r="AD27" s="19"/>
      <c r="AE27" s="20"/>
      <c r="AF27" s="21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35">
        <f t="shared" ref="AQ27:AQ28" si="94">SUM(AG27:AP27)+AC27</f>
        <v>17</v>
      </c>
      <c r="AR27" s="101">
        <v>1</v>
      </c>
      <c r="AS27" s="101">
        <v>1</v>
      </c>
      <c r="AT27" s="101">
        <v>1</v>
      </c>
      <c r="AU27" s="101">
        <v>1</v>
      </c>
      <c r="AV27" s="23"/>
      <c r="AW27" s="101">
        <v>1</v>
      </c>
      <c r="AX27" s="101">
        <v>2</v>
      </c>
      <c r="AY27" s="101">
        <v>2</v>
      </c>
      <c r="AZ27" s="101">
        <v>2</v>
      </c>
      <c r="BA27" s="101">
        <v>2</v>
      </c>
      <c r="BB27" s="101">
        <v>2</v>
      </c>
      <c r="BC27" s="35">
        <f t="shared" ref="BC27:BC31" si="95">SUM(AR27:BB27)+AQ27</f>
        <v>32</v>
      </c>
    </row>
    <row r="28" spans="1:57" ht="30" customHeight="1" x14ac:dyDescent="0.25">
      <c r="A28" s="118" t="s">
        <v>10</v>
      </c>
      <c r="B28" s="118"/>
      <c r="C28" s="118"/>
      <c r="D28" s="118"/>
      <c r="E28" s="12">
        <v>3</v>
      </c>
      <c r="F28" s="13">
        <v>48</v>
      </c>
      <c r="G28" s="14"/>
      <c r="H28" s="14"/>
      <c r="I28" s="14"/>
      <c r="J28" s="13">
        <v>1</v>
      </c>
      <c r="K28" s="13">
        <v>1</v>
      </c>
      <c r="L28" s="13">
        <v>1</v>
      </c>
      <c r="M28" s="13">
        <v>1</v>
      </c>
      <c r="N28" s="13">
        <v>1</v>
      </c>
      <c r="O28" s="13">
        <v>1</v>
      </c>
      <c r="P28" s="13">
        <v>1</v>
      </c>
      <c r="Q28" s="35">
        <f>SUM(G28:P28)</f>
        <v>7</v>
      </c>
      <c r="R28" s="13">
        <v>1</v>
      </c>
      <c r="S28" s="13">
        <v>1</v>
      </c>
      <c r="T28" s="39"/>
      <c r="U28" s="13">
        <v>1</v>
      </c>
      <c r="V28" s="13">
        <v>1</v>
      </c>
      <c r="W28" s="13">
        <v>1</v>
      </c>
      <c r="X28" s="13">
        <v>1</v>
      </c>
      <c r="Y28" s="13">
        <v>1</v>
      </c>
      <c r="Z28" s="13">
        <v>1</v>
      </c>
      <c r="AA28" s="13">
        <v>1</v>
      </c>
      <c r="AB28" s="13">
        <v>1</v>
      </c>
      <c r="AC28" s="35">
        <f>SUM(R28:AB28)+Q28</f>
        <v>17</v>
      </c>
      <c r="AD28" s="19"/>
      <c r="AE28" s="20"/>
      <c r="AF28" s="21"/>
      <c r="AG28" s="13">
        <v>1</v>
      </c>
      <c r="AH28" s="13">
        <v>1</v>
      </c>
      <c r="AI28" s="13">
        <v>1</v>
      </c>
      <c r="AJ28" s="13">
        <v>1</v>
      </c>
      <c r="AK28" s="13">
        <v>1</v>
      </c>
      <c r="AL28" s="13">
        <v>1</v>
      </c>
      <c r="AM28" s="13">
        <v>1</v>
      </c>
      <c r="AN28" s="13">
        <v>1</v>
      </c>
      <c r="AO28" s="13">
        <v>1</v>
      </c>
      <c r="AP28" s="13">
        <v>1</v>
      </c>
      <c r="AQ28" s="35">
        <f t="shared" si="94"/>
        <v>27</v>
      </c>
      <c r="AR28" s="13">
        <v>1</v>
      </c>
      <c r="AS28" s="13">
        <v>2</v>
      </c>
      <c r="AT28" s="13">
        <v>2</v>
      </c>
      <c r="AU28" s="13">
        <v>2</v>
      </c>
      <c r="AV28" s="23"/>
      <c r="AW28" s="13">
        <v>1</v>
      </c>
      <c r="AX28" s="13">
        <v>1</v>
      </c>
      <c r="AY28" s="13">
        <v>1</v>
      </c>
      <c r="AZ28" s="13">
        <v>3</v>
      </c>
      <c r="BA28" s="13">
        <v>4</v>
      </c>
      <c r="BB28" s="13">
        <v>4</v>
      </c>
      <c r="BC28" s="35">
        <f t="shared" si="95"/>
        <v>48</v>
      </c>
    </row>
    <row r="29" spans="1:57" ht="30" customHeight="1" x14ac:dyDescent="0.25">
      <c r="A29" s="118" t="s">
        <v>11</v>
      </c>
      <c r="B29" s="118"/>
      <c r="C29" s="118"/>
      <c r="D29" s="118"/>
      <c r="E29" s="12">
        <v>4</v>
      </c>
      <c r="F29" s="13">
        <v>96</v>
      </c>
      <c r="G29" s="14"/>
      <c r="H29" s="14"/>
      <c r="I29" s="14"/>
      <c r="J29" s="13">
        <v>3</v>
      </c>
      <c r="K29" s="13">
        <v>3</v>
      </c>
      <c r="L29" s="13">
        <v>3</v>
      </c>
      <c r="M29" s="13">
        <v>3</v>
      </c>
      <c r="N29" s="13">
        <v>3</v>
      </c>
      <c r="O29" s="13">
        <v>3</v>
      </c>
      <c r="P29" s="13">
        <v>3</v>
      </c>
      <c r="Q29" s="35">
        <f t="shared" ref="Q29:Q31" si="96">SUM(G29:P29)</f>
        <v>21</v>
      </c>
      <c r="R29" s="13">
        <v>3</v>
      </c>
      <c r="S29" s="13">
        <v>3</v>
      </c>
      <c r="T29" s="39"/>
      <c r="U29" s="13">
        <v>3</v>
      </c>
      <c r="V29" s="13">
        <v>3</v>
      </c>
      <c r="W29" s="13">
        <v>3</v>
      </c>
      <c r="X29" s="13">
        <v>3</v>
      </c>
      <c r="Y29" s="13">
        <v>3</v>
      </c>
      <c r="Z29" s="13">
        <v>3</v>
      </c>
      <c r="AA29" s="13">
        <v>3</v>
      </c>
      <c r="AB29" s="13">
        <v>3</v>
      </c>
      <c r="AC29" s="35">
        <f t="shared" ref="AC29:AC31" si="97">SUM(R29:AB29)+Q29</f>
        <v>51</v>
      </c>
      <c r="AD29" s="19"/>
      <c r="AE29" s="20"/>
      <c r="AF29" s="21"/>
      <c r="AG29" s="13">
        <v>3</v>
      </c>
      <c r="AH29" s="13">
        <v>3</v>
      </c>
      <c r="AI29" s="13">
        <v>3</v>
      </c>
      <c r="AJ29" s="13">
        <v>3</v>
      </c>
      <c r="AK29" s="13">
        <v>3</v>
      </c>
      <c r="AL29" s="13">
        <v>3</v>
      </c>
      <c r="AM29" s="13">
        <v>3</v>
      </c>
      <c r="AN29" s="13">
        <v>3</v>
      </c>
      <c r="AO29" s="13">
        <v>3</v>
      </c>
      <c r="AP29" s="13">
        <v>3</v>
      </c>
      <c r="AQ29" s="35">
        <f t="shared" ref="AQ29:AQ31" si="98">SUM(AG29:AP29)+AC29</f>
        <v>81</v>
      </c>
      <c r="AR29" s="13">
        <v>3</v>
      </c>
      <c r="AS29" s="13">
        <v>2</v>
      </c>
      <c r="AT29" s="13">
        <v>2</v>
      </c>
      <c r="AU29" s="13">
        <v>2</v>
      </c>
      <c r="AV29" s="23"/>
      <c r="AW29" s="13">
        <v>1</v>
      </c>
      <c r="AX29" s="13">
        <v>1</v>
      </c>
      <c r="AY29" s="13">
        <v>1</v>
      </c>
      <c r="AZ29" s="13">
        <v>1</v>
      </c>
      <c r="BA29" s="13">
        <v>1</v>
      </c>
      <c r="BB29" s="13">
        <v>1</v>
      </c>
      <c r="BC29" s="35">
        <f t="shared" si="95"/>
        <v>96</v>
      </c>
    </row>
    <row r="30" spans="1:57" x14ac:dyDescent="0.25">
      <c r="A30" s="115" t="s">
        <v>12</v>
      </c>
      <c r="B30" s="115"/>
      <c r="C30" s="115"/>
      <c r="D30" s="115"/>
      <c r="E30" s="115">
        <v>0</v>
      </c>
      <c r="F30" s="115">
        <v>40</v>
      </c>
      <c r="G30" s="14"/>
      <c r="H30" s="6"/>
      <c r="I30" s="6"/>
      <c r="J30" s="6"/>
      <c r="K30" s="6"/>
      <c r="L30" s="6"/>
      <c r="M30" s="6"/>
      <c r="N30" s="6"/>
      <c r="O30" s="6"/>
      <c r="P30" s="6"/>
      <c r="Q30" s="35">
        <f t="shared" si="96"/>
        <v>0</v>
      </c>
      <c r="R30" s="6"/>
      <c r="S30" s="6"/>
      <c r="T30" s="39"/>
      <c r="U30" s="6"/>
      <c r="V30" s="6"/>
      <c r="W30" s="6"/>
      <c r="X30" s="6"/>
      <c r="Y30" s="6"/>
      <c r="Z30" s="6"/>
      <c r="AA30" s="6"/>
      <c r="AB30" s="6"/>
      <c r="AC30" s="35">
        <f t="shared" si="97"/>
        <v>0</v>
      </c>
      <c r="AD30" s="19"/>
      <c r="AE30" s="20"/>
      <c r="AF30" s="21"/>
      <c r="AG30" s="8">
        <v>1</v>
      </c>
      <c r="AH30" s="8">
        <v>1</v>
      </c>
      <c r="AI30" s="8">
        <v>1</v>
      </c>
      <c r="AJ30" s="8">
        <v>1</v>
      </c>
      <c r="AK30" s="8">
        <v>1</v>
      </c>
      <c r="AL30" s="8">
        <v>1</v>
      </c>
      <c r="AM30" s="8">
        <v>1</v>
      </c>
      <c r="AN30" s="8">
        <v>1</v>
      </c>
      <c r="AO30" s="8">
        <v>1</v>
      </c>
      <c r="AP30" s="8">
        <v>1</v>
      </c>
      <c r="AQ30" s="35">
        <f t="shared" si="98"/>
        <v>10</v>
      </c>
      <c r="AR30" s="8">
        <v>1</v>
      </c>
      <c r="AS30" s="8">
        <v>1</v>
      </c>
      <c r="AT30" s="8">
        <v>1</v>
      </c>
      <c r="AU30" s="8">
        <v>1</v>
      </c>
      <c r="AV30" s="23"/>
      <c r="AW30" s="8">
        <v>1</v>
      </c>
      <c r="AX30" s="8">
        <v>1</v>
      </c>
      <c r="AY30" s="8">
        <v>1</v>
      </c>
      <c r="AZ30" s="8">
        <v>1</v>
      </c>
      <c r="BA30" s="8">
        <v>1</v>
      </c>
      <c r="BB30" s="8">
        <v>1</v>
      </c>
      <c r="BC30" s="35">
        <f t="shared" si="95"/>
        <v>20</v>
      </c>
    </row>
    <row r="31" spans="1:57" x14ac:dyDescent="0.25">
      <c r="A31" s="115"/>
      <c r="B31" s="115"/>
      <c r="C31" s="115"/>
      <c r="D31" s="115"/>
      <c r="E31" s="115"/>
      <c r="F31" s="115"/>
      <c r="G31" s="14"/>
      <c r="H31" s="6"/>
      <c r="I31" s="14"/>
      <c r="J31" s="14"/>
      <c r="K31" s="6"/>
      <c r="L31" s="6"/>
      <c r="M31" s="6"/>
      <c r="N31" s="6"/>
      <c r="O31" s="6"/>
      <c r="P31" s="6"/>
      <c r="Q31" s="35">
        <f t="shared" si="96"/>
        <v>0</v>
      </c>
      <c r="R31" s="6"/>
      <c r="S31" s="6"/>
      <c r="T31" s="40"/>
      <c r="U31" s="6"/>
      <c r="V31" s="6"/>
      <c r="W31" s="6"/>
      <c r="X31" s="6"/>
      <c r="Y31" s="6"/>
      <c r="Z31" s="6"/>
      <c r="AA31" s="6"/>
      <c r="AB31" s="6"/>
      <c r="AC31" s="35">
        <f t="shared" si="97"/>
        <v>0</v>
      </c>
      <c r="AD31" s="41"/>
      <c r="AE31" s="42"/>
      <c r="AF31" s="43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35">
        <f t="shared" si="98"/>
        <v>0</v>
      </c>
      <c r="AR31" s="6"/>
      <c r="AS31" s="6"/>
      <c r="AT31" s="6"/>
      <c r="AU31" s="6"/>
      <c r="AV31" s="44"/>
      <c r="AW31" s="13">
        <v>2</v>
      </c>
      <c r="AX31" s="13">
        <v>3</v>
      </c>
      <c r="AY31" s="13">
        <v>3</v>
      </c>
      <c r="AZ31" s="13">
        <v>1</v>
      </c>
      <c r="BA31" s="6"/>
      <c r="BB31" s="6"/>
      <c r="BC31" s="35">
        <f t="shared" si="95"/>
        <v>9</v>
      </c>
    </row>
    <row r="32" spans="1:57" ht="21" x14ac:dyDescent="0.25">
      <c r="A32" s="116" t="s">
        <v>7</v>
      </c>
      <c r="B32" s="116"/>
      <c r="C32" s="116"/>
      <c r="D32" s="116"/>
      <c r="E32" s="36">
        <f>E26+E27+E28+E29+E30</f>
        <v>11</v>
      </c>
      <c r="F32" s="24">
        <f>SUM(F26:F31)</f>
        <v>280</v>
      </c>
      <c r="G32" s="25">
        <f t="shared" ref="G32:P32" si="99">SUM(G26:G31)</f>
        <v>0</v>
      </c>
      <c r="H32" s="25">
        <f t="shared" si="99"/>
        <v>0</v>
      </c>
      <c r="I32" s="25">
        <f t="shared" si="99"/>
        <v>0</v>
      </c>
      <c r="J32" s="25">
        <f t="shared" si="99"/>
        <v>7</v>
      </c>
      <c r="K32" s="25">
        <f t="shared" si="99"/>
        <v>7</v>
      </c>
      <c r="L32" s="25">
        <f t="shared" si="99"/>
        <v>7</v>
      </c>
      <c r="M32" s="25">
        <f t="shared" si="99"/>
        <v>7</v>
      </c>
      <c r="N32" s="25">
        <f t="shared" si="99"/>
        <v>7</v>
      </c>
      <c r="O32" s="25">
        <f t="shared" si="99"/>
        <v>7</v>
      </c>
      <c r="P32" s="25">
        <f t="shared" si="99"/>
        <v>7</v>
      </c>
      <c r="Q32" s="37">
        <f>SUM(Q26:Q31)</f>
        <v>49</v>
      </c>
      <c r="R32" s="25">
        <f t="shared" ref="R32:S32" si="100">SUM(R26:R31)</f>
        <v>7</v>
      </c>
      <c r="S32" s="25">
        <f t="shared" si="100"/>
        <v>7</v>
      </c>
      <c r="T32" s="25"/>
      <c r="U32" s="25">
        <f t="shared" ref="U32:AB32" si="101">SUM(U26:U31)</f>
        <v>7</v>
      </c>
      <c r="V32" s="25">
        <f t="shared" si="101"/>
        <v>7</v>
      </c>
      <c r="W32" s="25">
        <f t="shared" si="101"/>
        <v>7</v>
      </c>
      <c r="X32" s="25">
        <f t="shared" si="101"/>
        <v>7</v>
      </c>
      <c r="Y32" s="25">
        <f t="shared" si="101"/>
        <v>7</v>
      </c>
      <c r="Z32" s="25">
        <f t="shared" si="101"/>
        <v>7</v>
      </c>
      <c r="AA32" s="25">
        <f t="shared" si="101"/>
        <v>7</v>
      </c>
      <c r="AB32" s="25">
        <f t="shared" si="101"/>
        <v>7</v>
      </c>
      <c r="AC32" s="37">
        <f>SUM(AC26:AC31)</f>
        <v>119</v>
      </c>
      <c r="AD32" s="25"/>
      <c r="AE32" s="25"/>
      <c r="AF32" s="25"/>
      <c r="AG32" s="25">
        <f t="shared" ref="AG32:AP32" si="102">SUM(AG26:AG31)</f>
        <v>7</v>
      </c>
      <c r="AH32" s="25">
        <f t="shared" si="102"/>
        <v>7</v>
      </c>
      <c r="AI32" s="25">
        <f t="shared" si="102"/>
        <v>7</v>
      </c>
      <c r="AJ32" s="25">
        <f t="shared" si="102"/>
        <v>7</v>
      </c>
      <c r="AK32" s="25">
        <f t="shared" si="102"/>
        <v>7</v>
      </c>
      <c r="AL32" s="25">
        <f t="shared" si="102"/>
        <v>7</v>
      </c>
      <c r="AM32" s="25">
        <f t="shared" si="102"/>
        <v>7</v>
      </c>
      <c r="AN32" s="25">
        <f t="shared" si="102"/>
        <v>7</v>
      </c>
      <c r="AO32" s="25">
        <f t="shared" si="102"/>
        <v>7</v>
      </c>
      <c r="AP32" s="25">
        <f t="shared" si="102"/>
        <v>7</v>
      </c>
      <c r="AQ32" s="37">
        <f>SUM(AQ26:AQ31)</f>
        <v>189</v>
      </c>
      <c r="AR32" s="25">
        <f t="shared" ref="AR32" si="103">SUM(AR26:AR31)</f>
        <v>8</v>
      </c>
      <c r="AS32" s="25">
        <f>SUM(AS26:AS31)</f>
        <v>8</v>
      </c>
      <c r="AT32" s="25">
        <f>SUM(AT26:AT31)</f>
        <v>8</v>
      </c>
      <c r="AU32" s="25">
        <f>SUM(AU26:AU31)</f>
        <v>8</v>
      </c>
      <c r="AV32" s="25"/>
      <c r="AW32" s="25">
        <f>SUM(AW26:AW31)</f>
        <v>8</v>
      </c>
      <c r="AX32" s="25">
        <f t="shared" ref="AX32:BB32" si="104">SUM(AX26:AX31)</f>
        <v>8</v>
      </c>
      <c r="AY32" s="25">
        <f t="shared" si="104"/>
        <v>8</v>
      </c>
      <c r="AZ32" s="25">
        <f t="shared" si="104"/>
        <v>8</v>
      </c>
      <c r="BA32" s="25">
        <f t="shared" si="104"/>
        <v>8</v>
      </c>
      <c r="BB32" s="25">
        <f t="shared" si="104"/>
        <v>8</v>
      </c>
      <c r="BC32" s="37">
        <f>SUM(BC26:BC31)</f>
        <v>269</v>
      </c>
    </row>
    <row r="34" spans="7:14" x14ac:dyDescent="0.25">
      <c r="G34" s="111"/>
      <c r="H34" s="111"/>
      <c r="I34" s="111"/>
      <c r="J34" s="111"/>
      <c r="K34" s="111"/>
      <c r="L34" s="111"/>
      <c r="M34" s="111"/>
      <c r="N34" s="111"/>
    </row>
  </sheetData>
  <mergeCells count="39">
    <mergeCell ref="A8:D9"/>
    <mergeCell ref="E8:E9"/>
    <mergeCell ref="F8:F9"/>
    <mergeCell ref="A10:D10"/>
    <mergeCell ref="A1:BC1"/>
    <mergeCell ref="BC2:BC3"/>
    <mergeCell ref="A7:D7"/>
    <mergeCell ref="A4:D4"/>
    <mergeCell ref="A5:D5"/>
    <mergeCell ref="A6:D6"/>
    <mergeCell ref="A2:D3"/>
    <mergeCell ref="E2:E3"/>
    <mergeCell ref="F2:F3"/>
    <mergeCell ref="BC13:BC14"/>
    <mergeCell ref="A15:D15"/>
    <mergeCell ref="A16:D16"/>
    <mergeCell ref="A17:D17"/>
    <mergeCell ref="A24:D25"/>
    <mergeCell ref="E24:E25"/>
    <mergeCell ref="F24:F25"/>
    <mergeCell ref="BC24:BC25"/>
    <mergeCell ref="A20:D21"/>
    <mergeCell ref="E20:E21"/>
    <mergeCell ref="F20:F21"/>
    <mergeCell ref="A22:D22"/>
    <mergeCell ref="E13:E14"/>
    <mergeCell ref="F13:F14"/>
    <mergeCell ref="A19:D19"/>
    <mergeCell ref="A13:D14"/>
    <mergeCell ref="G34:N34"/>
    <mergeCell ref="A18:D18"/>
    <mergeCell ref="E30:E31"/>
    <mergeCell ref="F30:F31"/>
    <mergeCell ref="A32:D32"/>
    <mergeCell ref="A26:D26"/>
    <mergeCell ref="A27:D27"/>
    <mergeCell ref="A28:D28"/>
    <mergeCell ref="A29:D29"/>
    <mergeCell ref="A30:D31"/>
  </mergeCells>
  <phoneticPr fontId="10" type="noConversion"/>
  <pageMargins left="0.70866141732283472" right="0.70866141732283472" top="0.74803149606299213" bottom="0.74803149606299213" header="0.31496062992125984" footer="0.31496062992125984"/>
  <pageSetup paperSize="253" scale="60" orientation="landscape" r:id="rId1"/>
  <ignoredErrors>
    <ignoredError sqref="G10:O10 AW10 AX10:BB10 AI10:AP10 AR10:AU10" formulaRange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36"/>
  <sheetViews>
    <sheetView topLeftCell="A3" workbookViewId="0">
      <selection activeCell="C34" activeCellId="1" sqref="A4:P34 C34:E34"/>
    </sheetView>
  </sheetViews>
  <sheetFormatPr baseColWidth="10" defaultColWidth="11.42578125" defaultRowHeight="15" x14ac:dyDescent="0.25"/>
  <cols>
    <col min="1" max="16" width="7.7109375" style="47" customWidth="1"/>
    <col min="17" max="256" width="11.42578125" style="47"/>
    <col min="257" max="272" width="7.7109375" style="47" customWidth="1"/>
    <col min="273" max="512" width="11.42578125" style="47"/>
    <col min="513" max="528" width="7.7109375" style="47" customWidth="1"/>
    <col min="529" max="768" width="11.42578125" style="47"/>
    <col min="769" max="784" width="7.7109375" style="47" customWidth="1"/>
    <col min="785" max="1024" width="11.42578125" style="47"/>
    <col min="1025" max="1040" width="7.7109375" style="47" customWidth="1"/>
    <col min="1041" max="1280" width="11.42578125" style="47"/>
    <col min="1281" max="1296" width="7.7109375" style="47" customWidth="1"/>
    <col min="1297" max="1536" width="11.42578125" style="47"/>
    <col min="1537" max="1552" width="7.7109375" style="47" customWidth="1"/>
    <col min="1553" max="1792" width="11.42578125" style="47"/>
    <col min="1793" max="1808" width="7.7109375" style="47" customWidth="1"/>
    <col min="1809" max="2048" width="11.42578125" style="47"/>
    <col min="2049" max="2064" width="7.7109375" style="47" customWidth="1"/>
    <col min="2065" max="2304" width="11.42578125" style="47"/>
    <col min="2305" max="2320" width="7.7109375" style="47" customWidth="1"/>
    <col min="2321" max="2560" width="11.42578125" style="47"/>
    <col min="2561" max="2576" width="7.7109375" style="47" customWidth="1"/>
    <col min="2577" max="2816" width="11.42578125" style="47"/>
    <col min="2817" max="2832" width="7.7109375" style="47" customWidth="1"/>
    <col min="2833" max="3072" width="11.42578125" style="47"/>
    <col min="3073" max="3088" width="7.7109375" style="47" customWidth="1"/>
    <col min="3089" max="3328" width="11.42578125" style="47"/>
    <col min="3329" max="3344" width="7.7109375" style="47" customWidth="1"/>
    <col min="3345" max="3584" width="11.42578125" style="47"/>
    <col min="3585" max="3600" width="7.7109375" style="47" customWidth="1"/>
    <col min="3601" max="3840" width="11.42578125" style="47"/>
    <col min="3841" max="3856" width="7.7109375" style="47" customWidth="1"/>
    <col min="3857" max="4096" width="11.42578125" style="47"/>
    <col min="4097" max="4112" width="7.7109375" style="47" customWidth="1"/>
    <col min="4113" max="4352" width="11.42578125" style="47"/>
    <col min="4353" max="4368" width="7.7109375" style="47" customWidth="1"/>
    <col min="4369" max="4608" width="11.42578125" style="47"/>
    <col min="4609" max="4624" width="7.7109375" style="47" customWidth="1"/>
    <col min="4625" max="4864" width="11.42578125" style="47"/>
    <col min="4865" max="4880" width="7.7109375" style="47" customWidth="1"/>
    <col min="4881" max="5120" width="11.42578125" style="47"/>
    <col min="5121" max="5136" width="7.7109375" style="47" customWidth="1"/>
    <col min="5137" max="5376" width="11.42578125" style="47"/>
    <col min="5377" max="5392" width="7.7109375" style="47" customWidth="1"/>
    <col min="5393" max="5632" width="11.42578125" style="47"/>
    <col min="5633" max="5648" width="7.7109375" style="47" customWidth="1"/>
    <col min="5649" max="5888" width="11.42578125" style="47"/>
    <col min="5889" max="5904" width="7.7109375" style="47" customWidth="1"/>
    <col min="5905" max="6144" width="11.42578125" style="47"/>
    <col min="6145" max="6160" width="7.7109375" style="47" customWidth="1"/>
    <col min="6161" max="6400" width="11.42578125" style="47"/>
    <col min="6401" max="6416" width="7.7109375" style="47" customWidth="1"/>
    <col min="6417" max="6656" width="11.42578125" style="47"/>
    <col min="6657" max="6672" width="7.7109375" style="47" customWidth="1"/>
    <col min="6673" max="6912" width="11.42578125" style="47"/>
    <col min="6913" max="6928" width="7.7109375" style="47" customWidth="1"/>
    <col min="6929" max="7168" width="11.42578125" style="47"/>
    <col min="7169" max="7184" width="7.7109375" style="47" customWidth="1"/>
    <col min="7185" max="7424" width="11.42578125" style="47"/>
    <col min="7425" max="7440" width="7.7109375" style="47" customWidth="1"/>
    <col min="7441" max="7680" width="11.42578125" style="47"/>
    <col min="7681" max="7696" width="7.7109375" style="47" customWidth="1"/>
    <col min="7697" max="7936" width="11.42578125" style="47"/>
    <col min="7937" max="7952" width="7.7109375" style="47" customWidth="1"/>
    <col min="7953" max="8192" width="11.42578125" style="47"/>
    <col min="8193" max="8208" width="7.7109375" style="47" customWidth="1"/>
    <col min="8209" max="8448" width="11.42578125" style="47"/>
    <col min="8449" max="8464" width="7.7109375" style="47" customWidth="1"/>
    <col min="8465" max="8704" width="11.42578125" style="47"/>
    <col min="8705" max="8720" width="7.7109375" style="47" customWidth="1"/>
    <col min="8721" max="8960" width="11.42578125" style="47"/>
    <col min="8961" max="8976" width="7.7109375" style="47" customWidth="1"/>
    <col min="8977" max="9216" width="11.42578125" style="47"/>
    <col min="9217" max="9232" width="7.7109375" style="47" customWidth="1"/>
    <col min="9233" max="9472" width="11.42578125" style="47"/>
    <col min="9473" max="9488" width="7.7109375" style="47" customWidth="1"/>
    <col min="9489" max="9728" width="11.42578125" style="47"/>
    <col min="9729" max="9744" width="7.7109375" style="47" customWidth="1"/>
    <col min="9745" max="9984" width="11.42578125" style="47"/>
    <col min="9985" max="10000" width="7.7109375" style="47" customWidth="1"/>
    <col min="10001" max="10240" width="11.42578125" style="47"/>
    <col min="10241" max="10256" width="7.7109375" style="47" customWidth="1"/>
    <col min="10257" max="10496" width="11.42578125" style="47"/>
    <col min="10497" max="10512" width="7.7109375" style="47" customWidth="1"/>
    <col min="10513" max="10752" width="11.42578125" style="47"/>
    <col min="10753" max="10768" width="7.7109375" style="47" customWidth="1"/>
    <col min="10769" max="11008" width="11.42578125" style="47"/>
    <col min="11009" max="11024" width="7.7109375" style="47" customWidth="1"/>
    <col min="11025" max="11264" width="11.42578125" style="47"/>
    <col min="11265" max="11280" width="7.7109375" style="47" customWidth="1"/>
    <col min="11281" max="11520" width="11.42578125" style="47"/>
    <col min="11521" max="11536" width="7.7109375" style="47" customWidth="1"/>
    <col min="11537" max="11776" width="11.42578125" style="47"/>
    <col min="11777" max="11792" width="7.7109375" style="47" customWidth="1"/>
    <col min="11793" max="12032" width="11.42578125" style="47"/>
    <col min="12033" max="12048" width="7.7109375" style="47" customWidth="1"/>
    <col min="12049" max="12288" width="11.42578125" style="47"/>
    <col min="12289" max="12304" width="7.7109375" style="47" customWidth="1"/>
    <col min="12305" max="12544" width="11.42578125" style="47"/>
    <col min="12545" max="12560" width="7.7109375" style="47" customWidth="1"/>
    <col min="12561" max="12800" width="11.42578125" style="47"/>
    <col min="12801" max="12816" width="7.7109375" style="47" customWidth="1"/>
    <col min="12817" max="13056" width="11.42578125" style="47"/>
    <col min="13057" max="13072" width="7.7109375" style="47" customWidth="1"/>
    <col min="13073" max="13312" width="11.42578125" style="47"/>
    <col min="13313" max="13328" width="7.7109375" style="47" customWidth="1"/>
    <col min="13329" max="13568" width="11.42578125" style="47"/>
    <col min="13569" max="13584" width="7.7109375" style="47" customWidth="1"/>
    <col min="13585" max="13824" width="11.42578125" style="47"/>
    <col min="13825" max="13840" width="7.7109375" style="47" customWidth="1"/>
    <col min="13841" max="14080" width="11.42578125" style="47"/>
    <col min="14081" max="14096" width="7.7109375" style="47" customWidth="1"/>
    <col min="14097" max="14336" width="11.42578125" style="47"/>
    <col min="14337" max="14352" width="7.7109375" style="47" customWidth="1"/>
    <col min="14353" max="14592" width="11.42578125" style="47"/>
    <col min="14593" max="14608" width="7.7109375" style="47" customWidth="1"/>
    <col min="14609" max="14848" width="11.42578125" style="47"/>
    <col min="14849" max="14864" width="7.7109375" style="47" customWidth="1"/>
    <col min="14865" max="15104" width="11.42578125" style="47"/>
    <col min="15105" max="15120" width="7.7109375" style="47" customWidth="1"/>
    <col min="15121" max="15360" width="11.42578125" style="47"/>
    <col min="15361" max="15376" width="7.7109375" style="47" customWidth="1"/>
    <col min="15377" max="15616" width="11.42578125" style="47"/>
    <col min="15617" max="15632" width="7.7109375" style="47" customWidth="1"/>
    <col min="15633" max="15872" width="11.42578125" style="47"/>
    <col min="15873" max="15888" width="7.7109375" style="47" customWidth="1"/>
    <col min="15889" max="16128" width="11.42578125" style="47"/>
    <col min="16129" max="16144" width="7.7109375" style="47" customWidth="1"/>
    <col min="16145" max="16384" width="11.42578125" style="47"/>
  </cols>
  <sheetData>
    <row r="3" spans="1:16" ht="15.75" thickBot="1" x14ac:dyDescent="0.3"/>
    <row r="4" spans="1:16" ht="18.75" customHeight="1" thickBot="1" x14ac:dyDescent="0.3">
      <c r="A4" s="183" t="s">
        <v>21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5"/>
    </row>
    <row r="5" spans="1:16" ht="19.5" thickBot="1" x14ac:dyDescent="0.3">
      <c r="A5" s="183" t="s">
        <v>22</v>
      </c>
      <c r="B5" s="184"/>
      <c r="C5" s="184"/>
      <c r="D5" s="184"/>
      <c r="E5" s="184"/>
      <c r="F5" s="184"/>
      <c r="G5" s="184"/>
      <c r="H5" s="185"/>
      <c r="I5" s="183" t="s">
        <v>23</v>
      </c>
      <c r="J5" s="184"/>
      <c r="K5" s="184"/>
      <c r="L5" s="184"/>
      <c r="M5" s="184"/>
      <c r="N5" s="184"/>
      <c r="O5" s="184"/>
      <c r="P5" s="185"/>
    </row>
    <row r="6" spans="1:16" ht="15.75" thickBot="1" x14ac:dyDescent="0.3">
      <c r="A6" s="186">
        <v>1</v>
      </c>
      <c r="B6" s="187"/>
      <c r="C6" s="187"/>
      <c r="D6" s="188"/>
      <c r="E6" s="189">
        <v>2</v>
      </c>
      <c r="F6" s="190"/>
      <c r="G6" s="190"/>
      <c r="H6" s="191"/>
      <c r="I6" s="192">
        <v>1</v>
      </c>
      <c r="J6" s="187"/>
      <c r="K6" s="187"/>
      <c r="L6" s="188"/>
      <c r="M6" s="192">
        <v>2</v>
      </c>
      <c r="N6" s="187"/>
      <c r="O6" s="187"/>
      <c r="P6" s="193"/>
    </row>
    <row r="7" spans="1:16" ht="12" customHeight="1" x14ac:dyDescent="0.25">
      <c r="A7" s="85" t="s">
        <v>24</v>
      </c>
      <c r="B7" s="85" t="s">
        <v>25</v>
      </c>
      <c r="C7" s="85" t="s">
        <v>26</v>
      </c>
      <c r="D7" s="85" t="s">
        <v>27</v>
      </c>
      <c r="E7" s="85" t="s">
        <v>24</v>
      </c>
      <c r="F7" s="85" t="s">
        <v>25</v>
      </c>
      <c r="G7" s="85" t="s">
        <v>26</v>
      </c>
      <c r="H7" s="85" t="s">
        <v>27</v>
      </c>
      <c r="I7" s="85" t="s">
        <v>24</v>
      </c>
      <c r="J7" s="85" t="s">
        <v>25</v>
      </c>
      <c r="K7" s="85" t="s">
        <v>26</v>
      </c>
      <c r="L7" s="85" t="s">
        <v>27</v>
      </c>
      <c r="M7" s="85" t="s">
        <v>24</v>
      </c>
      <c r="N7" s="85" t="s">
        <v>25</v>
      </c>
      <c r="O7" s="85" t="s">
        <v>26</v>
      </c>
      <c r="P7" s="85" t="s">
        <v>27</v>
      </c>
    </row>
    <row r="8" spans="1:16" ht="26.1" customHeight="1" x14ac:dyDescent="0.25">
      <c r="A8" s="169"/>
      <c r="B8" s="170"/>
      <c r="C8" s="170"/>
      <c r="D8" s="170"/>
      <c r="E8" s="169"/>
      <c r="F8" s="170"/>
      <c r="G8" s="170"/>
      <c r="H8" s="170"/>
      <c r="I8" s="84"/>
      <c r="J8" s="83"/>
      <c r="K8" s="83"/>
      <c r="L8" s="82"/>
      <c r="M8" s="84"/>
      <c r="N8" s="83"/>
      <c r="O8" s="83"/>
      <c r="P8" s="82"/>
    </row>
    <row r="9" spans="1:16" ht="9.9499999999999993" customHeight="1" x14ac:dyDescent="0.25">
      <c r="A9" s="104"/>
      <c r="B9" s="105"/>
      <c r="C9" s="105"/>
      <c r="D9" s="105"/>
      <c r="E9" s="104"/>
      <c r="F9" s="105"/>
      <c r="G9" s="105"/>
      <c r="H9" s="105"/>
      <c r="I9" s="104"/>
      <c r="J9" s="105"/>
      <c r="K9" s="105"/>
      <c r="L9" s="108"/>
      <c r="M9" s="104"/>
      <c r="N9" s="105"/>
      <c r="O9" s="105"/>
      <c r="P9" s="108"/>
    </row>
    <row r="10" spans="1:16" ht="5.0999999999999996" customHeight="1" x14ac:dyDescent="0.25">
      <c r="A10" s="174"/>
      <c r="B10" s="156"/>
      <c r="C10" s="156"/>
      <c r="D10" s="156"/>
      <c r="E10" s="158"/>
      <c r="F10" s="164"/>
      <c r="G10" s="164"/>
      <c r="H10" s="164"/>
      <c r="I10" s="81"/>
      <c r="J10" s="58"/>
      <c r="K10" s="58"/>
      <c r="L10" s="80"/>
      <c r="M10" s="79"/>
      <c r="N10" s="78"/>
      <c r="O10" s="78"/>
      <c r="P10" s="77"/>
    </row>
    <row r="11" spans="1:16" ht="26.1" customHeight="1" x14ac:dyDescent="0.25">
      <c r="A11" s="174"/>
      <c r="B11" s="156"/>
      <c r="C11" s="156"/>
      <c r="D11" s="156"/>
      <c r="E11" s="167" t="s">
        <v>17</v>
      </c>
      <c r="F11" s="167"/>
      <c r="G11" s="167"/>
      <c r="H11" s="167"/>
      <c r="I11" s="76"/>
      <c r="J11" s="48"/>
      <c r="K11" s="48"/>
      <c r="L11" s="75"/>
      <c r="M11" s="167" t="s">
        <v>18</v>
      </c>
      <c r="N11" s="182"/>
      <c r="O11" s="182"/>
      <c r="P11" s="167"/>
    </row>
    <row r="12" spans="1:16" ht="9.9499999999999993" customHeight="1" x14ac:dyDescent="0.25">
      <c r="A12" s="104"/>
      <c r="B12" s="105"/>
      <c r="C12" s="105"/>
      <c r="D12" s="105"/>
      <c r="E12" s="102">
        <v>2</v>
      </c>
      <c r="F12" s="61">
        <v>64</v>
      </c>
      <c r="G12" s="102">
        <v>32</v>
      </c>
      <c r="H12" s="102">
        <v>96</v>
      </c>
      <c r="I12" s="76"/>
      <c r="J12" s="48"/>
      <c r="K12" s="48"/>
      <c r="L12" s="75"/>
      <c r="M12" s="61">
        <v>3</v>
      </c>
      <c r="N12" s="61">
        <v>64</v>
      </c>
      <c r="O12" s="61">
        <v>128</v>
      </c>
      <c r="P12" s="61">
        <f>O12+N12</f>
        <v>192</v>
      </c>
    </row>
    <row r="13" spans="1:16" ht="5.0999999999999996" customHeight="1" x14ac:dyDescent="0.25">
      <c r="A13" s="104"/>
      <c r="B13" s="105"/>
      <c r="C13" s="105"/>
      <c r="D13" s="105"/>
      <c r="E13" s="74"/>
      <c r="F13" s="73"/>
      <c r="G13" s="73"/>
      <c r="H13" s="73"/>
      <c r="I13" s="106"/>
      <c r="J13" s="107"/>
      <c r="K13" s="107"/>
      <c r="L13" s="109"/>
      <c r="M13" s="104"/>
      <c r="N13" s="107"/>
      <c r="O13" s="107"/>
      <c r="P13" s="108"/>
    </row>
    <row r="14" spans="1:16" ht="26.1" customHeight="1" x14ac:dyDescent="0.25">
      <c r="A14" s="174"/>
      <c r="B14" s="156"/>
      <c r="C14" s="156"/>
      <c r="D14" s="156"/>
      <c r="E14" s="174"/>
      <c r="F14" s="175"/>
      <c r="G14" s="175"/>
      <c r="H14" s="156"/>
      <c r="I14" s="168" t="s">
        <v>28</v>
      </c>
      <c r="J14" s="168"/>
      <c r="K14" s="168"/>
      <c r="L14" s="168"/>
      <c r="M14" s="65"/>
      <c r="N14" s="48"/>
      <c r="O14" s="48"/>
      <c r="P14" s="72"/>
    </row>
    <row r="15" spans="1:16" ht="9.9499999999999993" customHeight="1" x14ac:dyDescent="0.25">
      <c r="A15" s="104"/>
      <c r="B15" s="105"/>
      <c r="C15" s="105"/>
      <c r="D15" s="105"/>
      <c r="E15" s="104"/>
      <c r="F15" s="105"/>
      <c r="G15" s="105"/>
      <c r="H15" s="105"/>
      <c r="I15" s="103">
        <v>0</v>
      </c>
      <c r="J15" s="103">
        <v>40</v>
      </c>
      <c r="K15" s="103">
        <v>80</v>
      </c>
      <c r="L15" s="103">
        <f>+K15+J15</f>
        <v>120</v>
      </c>
      <c r="M15" s="65"/>
      <c r="N15" s="48"/>
      <c r="O15" s="48"/>
      <c r="P15" s="72"/>
    </row>
    <row r="16" spans="1:16" ht="5.0999999999999996" customHeight="1" thickBot="1" x14ac:dyDescent="0.3">
      <c r="A16" s="176"/>
      <c r="B16" s="177"/>
      <c r="C16" s="177"/>
      <c r="D16" s="177"/>
      <c r="E16" s="174"/>
      <c r="F16" s="156"/>
      <c r="G16" s="156"/>
      <c r="H16" s="156"/>
      <c r="I16" s="174"/>
      <c r="J16" s="156"/>
      <c r="K16" s="156"/>
      <c r="L16" s="178"/>
      <c r="M16" s="174"/>
      <c r="N16" s="156"/>
      <c r="O16" s="156"/>
      <c r="P16" s="178"/>
    </row>
    <row r="17" spans="1:18" ht="26.1" customHeight="1" thickBot="1" x14ac:dyDescent="0.3">
      <c r="A17" s="168" t="s">
        <v>29</v>
      </c>
      <c r="B17" s="168"/>
      <c r="C17" s="168"/>
      <c r="D17" s="168"/>
      <c r="E17" s="174"/>
      <c r="F17" s="156"/>
      <c r="G17" s="156"/>
      <c r="H17" s="156"/>
      <c r="I17" s="179" t="s">
        <v>30</v>
      </c>
      <c r="J17" s="180"/>
      <c r="K17" s="180"/>
      <c r="L17" s="181"/>
      <c r="M17" s="174"/>
      <c r="N17" s="156"/>
      <c r="O17" s="156"/>
      <c r="P17" s="178"/>
      <c r="R17" s="47">
        <f>16*4</f>
        <v>64</v>
      </c>
    </row>
    <row r="18" spans="1:18" ht="9.9499999999999993" customHeight="1" x14ac:dyDescent="0.25">
      <c r="A18" s="103">
        <v>2</v>
      </c>
      <c r="B18" s="103">
        <v>32</v>
      </c>
      <c r="C18" s="103">
        <v>64</v>
      </c>
      <c r="D18" s="103">
        <v>96</v>
      </c>
      <c r="E18" s="104"/>
      <c r="F18" s="105"/>
      <c r="G18" s="105"/>
      <c r="H18" s="105"/>
      <c r="I18" s="71">
        <v>4</v>
      </c>
      <c r="J18" s="70">
        <f>3*16</f>
        <v>48</v>
      </c>
      <c r="K18" s="69">
        <f>J18*2</f>
        <v>96</v>
      </c>
      <c r="L18" s="68">
        <f>K18+J18</f>
        <v>144</v>
      </c>
      <c r="M18" s="104"/>
      <c r="N18" s="105"/>
      <c r="O18" s="105"/>
      <c r="P18" s="108"/>
    </row>
    <row r="19" spans="1:18" ht="5.0999999999999996" customHeight="1" x14ac:dyDescent="0.25">
      <c r="A19" s="155"/>
      <c r="B19" s="164"/>
      <c r="C19" s="164"/>
      <c r="D19" s="164"/>
      <c r="E19" s="174"/>
      <c r="F19" s="156"/>
      <c r="G19" s="156"/>
      <c r="H19" s="156"/>
      <c r="I19" s="169"/>
      <c r="J19" s="170"/>
      <c r="K19" s="170"/>
      <c r="L19" s="171"/>
      <c r="M19" s="158"/>
      <c r="N19" s="164"/>
      <c r="O19" s="164"/>
      <c r="P19" s="165"/>
    </row>
    <row r="20" spans="1:18" ht="26.1" customHeight="1" x14ac:dyDescent="0.25">
      <c r="A20" s="168" t="s">
        <v>31</v>
      </c>
      <c r="B20" s="168"/>
      <c r="C20" s="168"/>
      <c r="D20" s="168"/>
      <c r="E20" s="67"/>
      <c r="F20" s="66"/>
      <c r="G20" s="66"/>
      <c r="H20" s="66"/>
      <c r="I20" s="169"/>
      <c r="J20" s="170"/>
      <c r="K20" s="170"/>
      <c r="L20" s="171"/>
      <c r="M20" s="172" t="s">
        <v>32</v>
      </c>
      <c r="N20" s="172"/>
      <c r="O20" s="172"/>
      <c r="P20" s="173"/>
      <c r="R20" s="56"/>
    </row>
    <row r="21" spans="1:18" ht="9.9499999999999993" customHeight="1" x14ac:dyDescent="0.25">
      <c r="A21" s="103">
        <v>3</v>
      </c>
      <c r="B21" s="103">
        <v>48</v>
      </c>
      <c r="C21" s="103">
        <v>96</v>
      </c>
      <c r="D21" s="103">
        <v>144</v>
      </c>
      <c r="E21" s="65"/>
      <c r="F21" s="64"/>
      <c r="G21" s="64"/>
      <c r="H21" s="64"/>
      <c r="I21" s="104"/>
      <c r="J21" s="105"/>
      <c r="K21" s="107"/>
      <c r="L21" s="108"/>
      <c r="M21" s="102">
        <v>1</v>
      </c>
      <c r="N21" s="61">
        <v>24</v>
      </c>
      <c r="O21" s="102">
        <v>80</v>
      </c>
      <c r="P21" s="102">
        <v>144</v>
      </c>
    </row>
    <row r="22" spans="1:18" ht="5.0999999999999996" customHeight="1" x14ac:dyDescent="0.25">
      <c r="A22" s="158"/>
      <c r="B22" s="156"/>
      <c r="C22" s="156"/>
      <c r="D22" s="156"/>
      <c r="E22" s="159"/>
      <c r="F22" s="160"/>
      <c r="G22" s="160"/>
      <c r="H22" s="160"/>
      <c r="I22" s="159"/>
      <c r="J22" s="160"/>
      <c r="K22" s="160"/>
      <c r="L22" s="161"/>
      <c r="M22" s="162"/>
      <c r="N22" s="162"/>
      <c r="O22" s="162"/>
      <c r="P22" s="163"/>
    </row>
    <row r="23" spans="1:18" ht="26.1" customHeight="1" x14ac:dyDescent="0.25">
      <c r="A23" s="166" t="s">
        <v>33</v>
      </c>
      <c r="B23" s="166"/>
      <c r="C23" s="166"/>
      <c r="D23" s="166"/>
      <c r="E23" s="166"/>
      <c r="F23" s="166"/>
      <c r="G23" s="166"/>
      <c r="H23" s="166"/>
      <c r="I23" s="167" t="s">
        <v>17</v>
      </c>
      <c r="J23" s="167"/>
      <c r="K23" s="167"/>
      <c r="L23" s="167"/>
      <c r="M23" s="63"/>
      <c r="N23" s="63"/>
      <c r="O23" s="63"/>
      <c r="P23" s="62"/>
    </row>
    <row r="24" spans="1:18" ht="9.9499999999999993" customHeight="1" x14ac:dyDescent="0.25">
      <c r="A24" s="102">
        <v>2</v>
      </c>
      <c r="B24" s="102">
        <v>48</v>
      </c>
      <c r="C24" s="102">
        <f>B24*2</f>
        <v>96</v>
      </c>
      <c r="D24" s="102">
        <f>C24+B24</f>
        <v>144</v>
      </c>
      <c r="E24" s="102">
        <v>2</v>
      </c>
      <c r="F24" s="102">
        <v>48</v>
      </c>
      <c r="G24" s="102">
        <f>F24*2</f>
        <v>96</v>
      </c>
      <c r="H24" s="102">
        <f>G24+F24</f>
        <v>144</v>
      </c>
      <c r="I24" s="102">
        <v>2</v>
      </c>
      <c r="J24" s="61">
        <v>64</v>
      </c>
      <c r="K24" s="102">
        <f>J24*2</f>
        <v>128</v>
      </c>
      <c r="L24" s="102">
        <f>K24+J24</f>
        <v>192</v>
      </c>
      <c r="M24" s="105"/>
      <c r="N24" s="105"/>
      <c r="O24" s="105"/>
      <c r="P24" s="108"/>
    </row>
    <row r="25" spans="1:18" ht="5.0999999999999996" customHeight="1" x14ac:dyDescent="0.25">
      <c r="A25" s="158"/>
      <c r="B25" s="164"/>
      <c r="C25" s="164"/>
      <c r="D25" s="157"/>
      <c r="E25" s="164"/>
      <c r="F25" s="164"/>
      <c r="G25" s="164"/>
      <c r="H25" s="164"/>
      <c r="I25" s="158"/>
      <c r="J25" s="164"/>
      <c r="K25" s="164"/>
      <c r="L25" s="165"/>
      <c r="M25" s="164"/>
      <c r="N25" s="164"/>
      <c r="O25" s="164"/>
      <c r="P25" s="165"/>
    </row>
    <row r="26" spans="1:18" ht="30" customHeight="1" x14ac:dyDescent="0.25">
      <c r="A26" s="154" t="s">
        <v>12</v>
      </c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</row>
    <row r="27" spans="1:18" ht="9" customHeight="1" x14ac:dyDescent="0.25">
      <c r="A27" s="61"/>
      <c r="B27" s="61">
        <v>20</v>
      </c>
      <c r="C27" s="61">
        <v>64</v>
      </c>
      <c r="D27" s="61">
        <v>96</v>
      </c>
      <c r="E27" s="61"/>
      <c r="F27" s="61">
        <v>20</v>
      </c>
      <c r="G27" s="61">
        <v>64</v>
      </c>
      <c r="H27" s="61">
        <v>96</v>
      </c>
      <c r="I27" s="61"/>
      <c r="J27" s="61">
        <v>20</v>
      </c>
      <c r="K27" s="61">
        <v>64</v>
      </c>
      <c r="L27" s="61">
        <v>96</v>
      </c>
      <c r="M27" s="61"/>
      <c r="N27" s="61">
        <v>20</v>
      </c>
      <c r="O27" s="61">
        <v>64</v>
      </c>
      <c r="P27" s="61">
        <v>96</v>
      </c>
    </row>
    <row r="28" spans="1:18" ht="4.5" hidden="1" customHeight="1" x14ac:dyDescent="0.25">
      <c r="A28" s="155"/>
      <c r="B28" s="156"/>
      <c r="C28" s="156"/>
      <c r="D28" s="157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7"/>
    </row>
    <row r="29" spans="1:18" ht="5.0999999999999996" customHeight="1" thickBot="1" x14ac:dyDescent="0.3">
      <c r="A29" s="60"/>
      <c r="B29" s="58"/>
      <c r="C29" s="58"/>
      <c r="D29" s="59"/>
      <c r="E29" s="58"/>
      <c r="F29" s="58"/>
      <c r="G29" s="58"/>
      <c r="H29" s="58"/>
      <c r="I29" s="58"/>
      <c r="J29" s="58"/>
      <c r="K29" s="58"/>
      <c r="L29" s="58"/>
      <c r="M29" s="107"/>
      <c r="N29" s="107"/>
      <c r="O29" s="107"/>
      <c r="P29" s="110"/>
    </row>
    <row r="30" spans="1:18" ht="12" customHeight="1" thickBot="1" x14ac:dyDescent="0.3">
      <c r="A30" s="57">
        <f>A27+A24+A21+A18</f>
        <v>7</v>
      </c>
      <c r="B30" s="57">
        <f>B27+B24+B21+B18</f>
        <v>148</v>
      </c>
      <c r="C30" s="57">
        <f>C27+C24+C21+C18</f>
        <v>320</v>
      </c>
      <c r="D30" s="57">
        <f>D27+D24+D21+D18</f>
        <v>480</v>
      </c>
      <c r="E30" s="57">
        <f>E15+E12+E27+E24</f>
        <v>4</v>
      </c>
      <c r="F30" s="57">
        <f>F15+F12+F27+F24</f>
        <v>132</v>
      </c>
      <c r="G30" s="57">
        <f>G15+G12+G27+G24</f>
        <v>192</v>
      </c>
      <c r="H30" s="57">
        <f>H15+H12+H27+H24</f>
        <v>336</v>
      </c>
      <c r="I30" s="57">
        <f>+I24+I18+I15+I27</f>
        <v>6</v>
      </c>
      <c r="J30" s="57">
        <f>+J24+J18+J15+J27</f>
        <v>172</v>
      </c>
      <c r="K30" s="57">
        <f>+K24+K18+K15+K27</f>
        <v>368</v>
      </c>
      <c r="L30" s="57">
        <f>+L24+L18+L15+L27</f>
        <v>552</v>
      </c>
      <c r="M30" s="57">
        <f>+M27+M24+M21+M12</f>
        <v>4</v>
      </c>
      <c r="N30" s="57">
        <f>+N27+N24+N21+N12</f>
        <v>108</v>
      </c>
      <c r="O30" s="57">
        <f>+O27+O24+O21+O12</f>
        <v>272</v>
      </c>
      <c r="P30" s="57">
        <f>+P27+P24+P21+P12</f>
        <v>432</v>
      </c>
    </row>
    <row r="31" spans="1:18" ht="15.75" thickBot="1" x14ac:dyDescent="0.3">
      <c r="A31" s="134" t="s">
        <v>34</v>
      </c>
      <c r="B31" s="135"/>
      <c r="C31" s="136">
        <f>A30+E30</f>
        <v>11</v>
      </c>
      <c r="D31" s="137"/>
      <c r="E31" s="145" t="s">
        <v>35</v>
      </c>
      <c r="F31" s="146"/>
      <c r="G31" s="147">
        <f>B30+F30</f>
        <v>280</v>
      </c>
      <c r="H31" s="148"/>
      <c r="I31" s="149" t="s">
        <v>34</v>
      </c>
      <c r="J31" s="150"/>
      <c r="K31" s="132">
        <f>I30+M30</f>
        <v>10</v>
      </c>
      <c r="L31" s="133"/>
      <c r="M31" s="145" t="s">
        <v>35</v>
      </c>
      <c r="N31" s="151"/>
      <c r="O31" s="152">
        <f>J30+N30</f>
        <v>280</v>
      </c>
      <c r="P31" s="153"/>
      <c r="R31" s="56"/>
    </row>
    <row r="32" spans="1:18" ht="15.75" thickBot="1" x14ac:dyDescent="0.3">
      <c r="A32" s="55"/>
      <c r="B32" s="54"/>
      <c r="C32" s="53"/>
      <c r="D32" s="52"/>
      <c r="E32" s="138" t="s">
        <v>36</v>
      </c>
      <c r="F32" s="139"/>
      <c r="G32" s="140">
        <f>G31-B21-B18</f>
        <v>200</v>
      </c>
      <c r="H32" s="141"/>
      <c r="I32" s="51"/>
      <c r="J32" s="51"/>
      <c r="K32" s="50"/>
      <c r="L32" s="49"/>
      <c r="M32" s="142" t="s">
        <v>36</v>
      </c>
      <c r="N32" s="143"/>
      <c r="O32" s="144">
        <f>+O31-J15</f>
        <v>240</v>
      </c>
      <c r="P32" s="141"/>
    </row>
    <row r="33" spans="1:5" ht="15.75" customHeight="1" x14ac:dyDescent="0.25">
      <c r="A33" s="130" t="s">
        <v>37</v>
      </c>
      <c r="B33" s="130"/>
      <c r="C33" s="130" t="s">
        <v>38</v>
      </c>
      <c r="D33" s="130"/>
      <c r="E33" s="131"/>
    </row>
    <row r="34" spans="1:5" ht="16.5" customHeight="1" x14ac:dyDescent="0.25">
      <c r="A34" s="130" t="s">
        <v>39</v>
      </c>
      <c r="B34" s="130"/>
      <c r="C34" s="130" t="s">
        <v>40</v>
      </c>
      <c r="D34" s="130"/>
      <c r="E34" s="130"/>
    </row>
    <row r="36" spans="1:5" x14ac:dyDescent="0.25">
      <c r="A36" s="48"/>
      <c r="B36" s="48"/>
      <c r="C36" s="48"/>
      <c r="D36" s="48"/>
      <c r="E36" s="48"/>
    </row>
  </sheetData>
  <mergeCells count="63">
    <mergeCell ref="M11:P11"/>
    <mergeCell ref="I14:L14"/>
    <mergeCell ref="A14:D14"/>
    <mergeCell ref="A4:P4"/>
    <mergeCell ref="A5:H5"/>
    <mergeCell ref="I5:P5"/>
    <mergeCell ref="A6:D6"/>
    <mergeCell ref="E6:H6"/>
    <mergeCell ref="I6:L6"/>
    <mergeCell ref="M6:P6"/>
    <mergeCell ref="A8:D8"/>
    <mergeCell ref="E8:H8"/>
    <mergeCell ref="A10:D10"/>
    <mergeCell ref="E10:H10"/>
    <mergeCell ref="A11:D11"/>
    <mergeCell ref="E11:H11"/>
    <mergeCell ref="A20:D20"/>
    <mergeCell ref="I20:L20"/>
    <mergeCell ref="M20:P20"/>
    <mergeCell ref="E14:H14"/>
    <mergeCell ref="A16:D16"/>
    <mergeCell ref="E16:H16"/>
    <mergeCell ref="I16:L16"/>
    <mergeCell ref="A17:D17"/>
    <mergeCell ref="E17:H17"/>
    <mergeCell ref="I17:L17"/>
    <mergeCell ref="M16:P16"/>
    <mergeCell ref="M17:P17"/>
    <mergeCell ref="A19:D19"/>
    <mergeCell ref="E19:H19"/>
    <mergeCell ref="I19:L19"/>
    <mergeCell ref="M19:P19"/>
    <mergeCell ref="A22:D22"/>
    <mergeCell ref="E22:H22"/>
    <mergeCell ref="I22:L22"/>
    <mergeCell ref="M22:P22"/>
    <mergeCell ref="A25:D25"/>
    <mergeCell ref="E25:H25"/>
    <mergeCell ref="I25:L25"/>
    <mergeCell ref="M25:P25"/>
    <mergeCell ref="A23:H23"/>
    <mergeCell ref="I23:L23"/>
    <mergeCell ref="A26:P26"/>
    <mergeCell ref="A28:D28"/>
    <mergeCell ref="E28:H28"/>
    <mergeCell ref="I28:L28"/>
    <mergeCell ref="M28:P28"/>
    <mergeCell ref="M32:N32"/>
    <mergeCell ref="O32:P32"/>
    <mergeCell ref="E31:F31"/>
    <mergeCell ref="G31:H31"/>
    <mergeCell ref="I31:J31"/>
    <mergeCell ref="M31:N31"/>
    <mergeCell ref="O31:P31"/>
    <mergeCell ref="A33:B33"/>
    <mergeCell ref="C33:E33"/>
    <mergeCell ref="A34:B34"/>
    <mergeCell ref="C34:E34"/>
    <mergeCell ref="K31:L31"/>
    <mergeCell ref="A31:B31"/>
    <mergeCell ref="C31:D31"/>
    <mergeCell ref="E32:F32"/>
    <mergeCell ref="G32:H3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13" workbookViewId="0">
      <selection activeCell="A22" sqref="A22"/>
    </sheetView>
  </sheetViews>
  <sheetFormatPr baseColWidth="10" defaultColWidth="10.7109375" defaultRowHeight="15" x14ac:dyDescent="0.25"/>
  <cols>
    <col min="1" max="6" width="15.7109375" customWidth="1"/>
  </cols>
  <sheetData>
    <row r="1" spans="1:6" ht="15.75" thickBot="1" x14ac:dyDescent="0.3">
      <c r="A1" s="194" t="s">
        <v>41</v>
      </c>
      <c r="B1" s="195"/>
      <c r="C1" s="195"/>
      <c r="D1" s="195"/>
      <c r="E1" s="195"/>
      <c r="F1" s="196"/>
    </row>
    <row r="2" spans="1:6" ht="26.25" thickBot="1" x14ac:dyDescent="0.3">
      <c r="A2" s="96" t="s">
        <v>42</v>
      </c>
      <c r="B2" s="100" t="s">
        <v>42</v>
      </c>
      <c r="C2" s="95" t="s">
        <v>43</v>
      </c>
      <c r="D2" s="197" t="s">
        <v>43</v>
      </c>
      <c r="E2" s="198"/>
      <c r="F2" s="95" t="s">
        <v>43</v>
      </c>
    </row>
    <row r="3" spans="1:6" s="89" customFormat="1" ht="99.95" customHeight="1" thickBot="1" x14ac:dyDescent="0.3">
      <c r="A3" s="99" t="s">
        <v>29</v>
      </c>
      <c r="B3" s="94" t="s">
        <v>31</v>
      </c>
      <c r="C3" s="92" t="s">
        <v>8</v>
      </c>
      <c r="D3" s="199" t="s">
        <v>44</v>
      </c>
      <c r="E3" s="200"/>
      <c r="F3" s="90" t="s">
        <v>45</v>
      </c>
    </row>
    <row r="4" spans="1:6" ht="15.75" thickBot="1" x14ac:dyDescent="0.3">
      <c r="A4" s="98">
        <v>32</v>
      </c>
      <c r="B4" s="97">
        <v>38</v>
      </c>
      <c r="C4" s="87">
        <v>52</v>
      </c>
      <c r="D4" s="201">
        <v>78</v>
      </c>
      <c r="E4" s="202"/>
      <c r="F4" s="87">
        <v>10</v>
      </c>
    </row>
    <row r="5" spans="1:6" ht="15.75" thickBot="1" x14ac:dyDescent="0.3">
      <c r="A5" s="203"/>
      <c r="B5" s="204"/>
      <c r="C5" s="203"/>
      <c r="D5" s="205"/>
      <c r="E5" s="205"/>
      <c r="F5" s="204"/>
    </row>
    <row r="6" spans="1:6" ht="15.75" customHeight="1" thickBot="1" x14ac:dyDescent="0.3">
      <c r="A6" s="206" t="s">
        <v>46</v>
      </c>
      <c r="B6" s="207"/>
      <c r="C6" s="207"/>
      <c r="D6" s="207"/>
      <c r="E6" s="207"/>
      <c r="F6" s="208"/>
    </row>
    <row r="7" spans="1:6" ht="15.75" thickBot="1" x14ac:dyDescent="0.3">
      <c r="A7" s="209"/>
      <c r="B7" s="210"/>
      <c r="C7" s="210"/>
      <c r="D7" s="210"/>
      <c r="E7" s="210"/>
      <c r="F7" s="211"/>
    </row>
    <row r="8" spans="1:6" ht="15.75" thickBot="1" x14ac:dyDescent="0.3">
      <c r="A8" s="194" t="s">
        <v>47</v>
      </c>
      <c r="B8" s="195"/>
      <c r="C8" s="195"/>
      <c r="D8" s="195"/>
      <c r="E8" s="195"/>
      <c r="F8" s="196"/>
    </row>
    <row r="9" spans="1:6" ht="26.25" thickBot="1" x14ac:dyDescent="0.3">
      <c r="A9" s="96" t="s">
        <v>42</v>
      </c>
      <c r="B9" s="95" t="s">
        <v>43</v>
      </c>
      <c r="C9" s="95" t="s">
        <v>43</v>
      </c>
      <c r="D9" s="95" t="s">
        <v>43</v>
      </c>
      <c r="E9" s="95" t="s">
        <v>43</v>
      </c>
      <c r="F9" s="95" t="s">
        <v>43</v>
      </c>
    </row>
    <row r="10" spans="1:6" s="89" customFormat="1" ht="99.95" customHeight="1" thickBot="1" x14ac:dyDescent="0.3">
      <c r="A10" s="94" t="s">
        <v>44</v>
      </c>
      <c r="B10" s="92" t="s">
        <v>8</v>
      </c>
      <c r="C10" s="93" t="s">
        <v>16</v>
      </c>
      <c r="D10" s="92" t="s">
        <v>18</v>
      </c>
      <c r="E10" s="91" t="s">
        <v>48</v>
      </c>
      <c r="F10" s="90" t="s">
        <v>45</v>
      </c>
    </row>
    <row r="11" spans="1:6" ht="15.75" thickBot="1" x14ac:dyDescent="0.3">
      <c r="A11" s="88">
        <v>40</v>
      </c>
      <c r="B11" s="87">
        <v>26</v>
      </c>
      <c r="C11" s="87">
        <v>24</v>
      </c>
      <c r="D11" s="87">
        <v>46</v>
      </c>
      <c r="E11" s="87">
        <v>48</v>
      </c>
      <c r="F11" s="86">
        <v>24</v>
      </c>
    </row>
    <row r="12" spans="1:6" ht="15.75" thickBot="1" x14ac:dyDescent="0.3">
      <c r="A12" s="203"/>
      <c r="B12" s="204"/>
      <c r="C12" s="212"/>
      <c r="D12" s="213"/>
      <c r="E12" s="213"/>
      <c r="F12" s="214"/>
    </row>
    <row r="13" spans="1:6" ht="15.75" customHeight="1" thickBot="1" x14ac:dyDescent="0.3">
      <c r="A13" s="206" t="s">
        <v>49</v>
      </c>
      <c r="B13" s="207"/>
      <c r="C13" s="207"/>
      <c r="D13" s="207"/>
      <c r="E13" s="207"/>
      <c r="F13" s="208"/>
    </row>
    <row r="15" spans="1:6" ht="15.75" thickBot="1" x14ac:dyDescent="0.3"/>
    <row r="16" spans="1:6" ht="15.75" thickBot="1" x14ac:dyDescent="0.3">
      <c r="A16" s="194" t="s">
        <v>50</v>
      </c>
      <c r="B16" s="195"/>
      <c r="C16" s="195"/>
      <c r="D16" s="195"/>
      <c r="E16" s="195"/>
      <c r="F16" s="196"/>
    </row>
    <row r="17" spans="1:6" ht="26.25" thickBot="1" x14ac:dyDescent="0.3">
      <c r="A17" s="96" t="s">
        <v>42</v>
      </c>
      <c r="B17" s="100" t="s">
        <v>42</v>
      </c>
      <c r="C17" s="95" t="s">
        <v>43</v>
      </c>
      <c r="D17" s="197" t="s">
        <v>43</v>
      </c>
      <c r="E17" s="198"/>
      <c r="F17" s="95" t="s">
        <v>43</v>
      </c>
    </row>
    <row r="18" spans="1:6" ht="99.95" customHeight="1" thickBot="1" x14ac:dyDescent="0.3">
      <c r="A18" s="99" t="s">
        <v>29</v>
      </c>
      <c r="B18" s="94" t="s">
        <v>31</v>
      </c>
      <c r="C18" s="92" t="s">
        <v>8</v>
      </c>
      <c r="D18" s="199" t="s">
        <v>44</v>
      </c>
      <c r="E18" s="200"/>
      <c r="F18" s="90" t="s">
        <v>45</v>
      </c>
    </row>
    <row r="19" spans="1:6" ht="15.75" thickBot="1" x14ac:dyDescent="0.3">
      <c r="A19" s="98">
        <v>17</v>
      </c>
      <c r="B19" s="97">
        <v>28</v>
      </c>
      <c r="C19" s="87">
        <v>56</v>
      </c>
      <c r="D19" s="201">
        <v>84</v>
      </c>
      <c r="E19" s="202"/>
      <c r="F19" s="87">
        <v>11</v>
      </c>
    </row>
    <row r="20" spans="1:6" ht="15.75" thickBot="1" x14ac:dyDescent="0.3">
      <c r="A20" s="203"/>
      <c r="B20" s="204"/>
      <c r="C20" s="203"/>
      <c r="D20" s="205"/>
      <c r="E20" s="205"/>
      <c r="F20" s="204"/>
    </row>
    <row r="21" spans="1:6" ht="16.5" thickBot="1" x14ac:dyDescent="0.3">
      <c r="A21" s="206" t="s">
        <v>51</v>
      </c>
      <c r="B21" s="207"/>
      <c r="C21" s="207"/>
      <c r="D21" s="207"/>
      <c r="E21" s="207"/>
      <c r="F21" s="208"/>
    </row>
  </sheetData>
  <mergeCells count="19">
    <mergeCell ref="A21:F21"/>
    <mergeCell ref="A1:F1"/>
    <mergeCell ref="A5:B5"/>
    <mergeCell ref="C5:F5"/>
    <mergeCell ref="A6:F6"/>
    <mergeCell ref="A7:F7"/>
    <mergeCell ref="A16:F16"/>
    <mergeCell ref="A12:B12"/>
    <mergeCell ref="C12:F12"/>
    <mergeCell ref="A13:F13"/>
    <mergeCell ref="D2:E2"/>
    <mergeCell ref="D3:E3"/>
    <mergeCell ref="D4:E4"/>
    <mergeCell ref="A8:F8"/>
    <mergeCell ref="D17:E17"/>
    <mergeCell ref="D18:E18"/>
    <mergeCell ref="D19:E19"/>
    <mergeCell ref="A20:B20"/>
    <mergeCell ref="C20:F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PLAN_TRABAJO</vt:lpstr>
      <vt:lpstr>MALLA</vt:lpstr>
      <vt:lpstr>MODULOS</vt:lpstr>
      <vt:lpstr>PLAN_TRABAJO!Área_de_impresión</vt:lpstr>
    </vt:vector>
  </TitlesOfParts>
  <Manager/>
  <Company>Universidad de Antioquia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MINI</dc:creator>
  <cp:keywords/>
  <dc:description/>
  <cp:lastModifiedBy>YOLANDA VILLA</cp:lastModifiedBy>
  <cp:revision/>
  <dcterms:created xsi:type="dcterms:W3CDTF">2013-01-28T15:10:28Z</dcterms:created>
  <dcterms:modified xsi:type="dcterms:W3CDTF">2017-03-02T15:36:51Z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38924926-15d8-4af1-9e5c-9d956175d541</vt:lpwstr>
  </property>
</Properties>
</file>